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1.xml" ContentType="application/vnd.openxmlformats-officedocument.drawingml.chart+xml"/>
  <Override PartName="/xl/drawings/drawing19.xml" ContentType="application/vnd.openxmlformats-officedocument.drawing+xml"/>
  <Override PartName="/xl/charts/chart2.xml" ContentType="application/vnd.openxmlformats-officedocument.drawingml.chart+xml"/>
  <Override PartName="/xl/drawings/drawing20.xml" ContentType="application/vnd.openxmlformats-officedocument.drawing+xml"/>
  <Override PartName="/xl/charts/chart3.xml" ContentType="application/vnd.openxmlformats-officedocument.drawingml.chart+xml"/>
  <Override PartName="/xl/drawings/drawing21.xml" ContentType="application/vnd.openxmlformats-officedocument.drawing+xml"/>
  <Override PartName="/xl/charts/chart4.xml" ContentType="application/vnd.openxmlformats-officedocument.drawingml.chart+xml"/>
  <Override PartName="/xl/drawings/drawing22.xml" ContentType="application/vnd.openxmlformats-officedocument.drawing+xml"/>
  <Override PartName="/xl/charts/chart5.xml" ContentType="application/vnd.openxmlformats-officedocument.drawingml.chart+xml"/>
  <Override PartName="/xl/drawings/drawing23.xml" ContentType="application/vnd.openxmlformats-officedocument.drawing+xml"/>
  <Override PartName="/xl/charts/chart6.xml" ContentType="application/vnd.openxmlformats-officedocument.drawingml.chart+xml"/>
  <Override PartName="/xl/drawings/drawing24.xml" ContentType="application/vnd.openxmlformats-officedocument.drawing+xml"/>
  <Override PartName="/xl/charts/chart7.xml" ContentType="application/vnd.openxmlformats-officedocument.drawingml.chart+xml"/>
  <Override PartName="/xl/drawings/drawing25.xml" ContentType="application/vnd.openxmlformats-officedocument.drawing+xml"/>
  <Override PartName="/xl/charts/chart8.xml" ContentType="application/vnd.openxmlformats-officedocument.drawingml.chart+xml"/>
  <Override PartName="/xl/drawings/drawing26.xml" ContentType="application/vnd.openxmlformats-officedocument.drawing+xml"/>
  <Override PartName="/xl/charts/chart9.xml" ContentType="application/vnd.openxmlformats-officedocument.drawingml.chart+xml"/>
  <Override PartName="/xl/drawings/drawing27.xml" ContentType="application/vnd.openxmlformats-officedocument.drawing+xml"/>
  <Override PartName="/xl/charts/chart10.xml" ContentType="application/vnd.openxmlformats-officedocument.drawingml.chart+xml"/>
  <Override PartName="/xl/drawings/drawing28.xml" ContentType="application/vnd.openxmlformats-officedocument.drawing+xml"/>
  <Override PartName="/xl/charts/chart11.xml" ContentType="application/vnd.openxmlformats-officedocument.drawingml.chart+xml"/>
  <Override PartName="/xl/drawings/drawing29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540" tabRatio="821"/>
  </bookViews>
  <sheets>
    <sheet name="Índice" sheetId="31" r:id="rId1"/>
    <sheet name="1" sheetId="1" r:id="rId2"/>
    <sheet name="2" sheetId="2" r:id="rId3"/>
    <sheet name="3" sheetId="3" r:id="rId4"/>
    <sheet name="4" sheetId="4" r:id="rId5"/>
    <sheet name="5" sheetId="5" r:id="rId6"/>
    <sheet name="6" sheetId="30" r:id="rId7"/>
    <sheet name="7" sheetId="20" r:id="rId8"/>
    <sheet name="8" sheetId="21" r:id="rId9"/>
    <sheet name="9" sheetId="22" r:id="rId10"/>
    <sheet name="10" sheetId="23" r:id="rId11"/>
    <sheet name="11" sheetId="24" r:id="rId12"/>
    <sheet name="12" sheetId="25" r:id="rId13"/>
    <sheet name="13" sheetId="26" r:id="rId14"/>
    <sheet name="14" sheetId="27" r:id="rId15"/>
    <sheet name="15" sheetId="28" r:id="rId16"/>
    <sheet name="16" sheetId="29" r:id="rId17"/>
    <sheet name="G1.a" sheetId="7" r:id="rId18"/>
    <sheet name="G1.b" sheetId="8" r:id="rId19"/>
    <sheet name="G2.a" sheetId="9" r:id="rId20"/>
    <sheet name="G2.b" sheetId="10" r:id="rId21"/>
    <sheet name="G3.a" sheetId="11" r:id="rId22"/>
    <sheet name="G3.b" sheetId="12" r:id="rId23"/>
    <sheet name="G3.c" sheetId="15" r:id="rId24"/>
    <sheet name="G3.d" sheetId="13" r:id="rId25"/>
    <sheet name="G4" sheetId="16" r:id="rId26"/>
    <sheet name="G5" sheetId="17" r:id="rId27"/>
    <sheet name="G6" sheetId="18" r:id="rId28"/>
    <sheet name="G7" sheetId="19" r:id="rId29"/>
  </sheets>
  <definedNames>
    <definedName name="_xlnm.Print_Area" localSheetId="1">'1'!$A$4:$F$17</definedName>
    <definedName name="_xlnm.Print_Area" localSheetId="10">'10'!$A$4:$O$31</definedName>
    <definedName name="_xlnm.Print_Area" localSheetId="11">'11'!$A$4:$Z$32</definedName>
    <definedName name="_xlnm.Print_Area" localSheetId="12">'12'!$A$4:$Z$31</definedName>
    <definedName name="_xlnm.Print_Area" localSheetId="13">'13'!$A$4:$P$31</definedName>
    <definedName name="_xlnm.Print_Area" localSheetId="14">'14'!$A$4:$P$30</definedName>
    <definedName name="_xlnm.Print_Area" localSheetId="15">'15'!$A$4:$K$31</definedName>
    <definedName name="_xlnm.Print_Area" localSheetId="16">'16'!$A$4:$K$30</definedName>
    <definedName name="_xlnm.Print_Area" localSheetId="2">'2'!$A$4:$O$31</definedName>
    <definedName name="_xlnm.Print_Area" localSheetId="3">'3'!$A$4:$F$20</definedName>
    <definedName name="_xlnm.Print_Area" localSheetId="4">'4'!$A$4:$K$30</definedName>
    <definedName name="_xlnm.Print_Area" localSheetId="5">'5'!$A$4:$J$30</definedName>
    <definedName name="_xlnm.Print_Area" localSheetId="6">'6'!$A$4:$V$31</definedName>
    <definedName name="_xlnm.Print_Area" localSheetId="7">'7'!$A$4:$O$30</definedName>
    <definedName name="_xlnm.Print_Area" localSheetId="8">'8'!$A$4:$T$31</definedName>
    <definedName name="_xlnm.Print_Area" localSheetId="9">'9'!$A$4:$I$29</definedName>
    <definedName name="_xlnm.Print_Area" localSheetId="17">G1.a!$A$4:$Q$40</definedName>
    <definedName name="_xlnm.Print_Area" localSheetId="18">G1.b!$A$4:$Q$38</definedName>
    <definedName name="_xlnm.Print_Area" localSheetId="19">G2.a!$A$4:$N$27</definedName>
    <definedName name="_xlnm.Print_Area" localSheetId="20">G2.b!$A$4:$O$27</definedName>
    <definedName name="_xlnm.Print_Area" localSheetId="21">G3.a!$A$4:$S$29</definedName>
    <definedName name="_xlnm.Print_Area" localSheetId="22">G3.b!$A$4:$S$32</definedName>
    <definedName name="_xlnm.Print_Area" localSheetId="23">G3.c!$A$4:$P$28</definedName>
    <definedName name="_xlnm.Print_Area" localSheetId="24">G3.d!$A$4:$T$30</definedName>
    <definedName name="_xlnm.Print_Area" localSheetId="25">'G4'!$A$4:$M$28</definedName>
    <definedName name="_xlnm.Print_Area" localSheetId="26">'G5'!$A$4:$N$23</definedName>
    <definedName name="_xlnm.Print_Area" localSheetId="27">'G6'!$A$4:$K$28</definedName>
    <definedName name="_xlnm.Print_Area" localSheetId="28">'G7'!$A$4:$M$23</definedName>
    <definedName name="_xlnm.Print_Area" localSheetId="0">Índice!$A$4:$K$41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6" i="24" l="1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Y25" i="24"/>
  <c r="Y24" i="24"/>
  <c r="Y23" i="24"/>
  <c r="N21" i="15"/>
  <c r="Y22" i="24"/>
  <c r="Y21" i="24"/>
  <c r="N19" i="15"/>
  <c r="Y20" i="24"/>
  <c r="N18" i="15"/>
  <c r="Y19" i="24"/>
  <c r="Y18" i="24"/>
  <c r="Y17" i="24"/>
  <c r="Y16" i="24"/>
  <c r="Y15" i="24"/>
  <c r="N13" i="15"/>
  <c r="Y14" i="24"/>
  <c r="Y13" i="24"/>
  <c r="N11" i="15"/>
  <c r="Y12" i="24"/>
  <c r="N10" i="15"/>
  <c r="Y11" i="24"/>
  <c r="N9" i="15"/>
  <c r="P11" i="7"/>
  <c r="P21" i="7"/>
  <c r="P32" i="7"/>
  <c r="N15" i="15"/>
  <c r="N17" i="15"/>
  <c r="N23" i="15"/>
  <c r="N13" i="10"/>
  <c r="N14" i="10"/>
  <c r="N15" i="10"/>
  <c r="N16" i="10"/>
  <c r="N17" i="10"/>
  <c r="N18" i="10"/>
  <c r="N19" i="10"/>
  <c r="N20" i="10"/>
  <c r="N21" i="10"/>
  <c r="N22" i="10"/>
  <c r="N23" i="10"/>
  <c r="N24" i="10"/>
  <c r="N11" i="10"/>
  <c r="N12" i="10"/>
  <c r="N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10" i="10"/>
  <c r="M24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10" i="9"/>
  <c r="L12" i="12"/>
  <c r="M12" i="12"/>
  <c r="N12" i="12"/>
  <c r="O12" i="12"/>
  <c r="P12" i="12"/>
  <c r="Q12" i="12"/>
  <c r="R11" i="13"/>
  <c r="L13" i="12"/>
  <c r="M13" i="12"/>
  <c r="N13" i="12"/>
  <c r="O13" i="12"/>
  <c r="P13" i="12"/>
  <c r="Q13" i="12"/>
  <c r="R13" i="12"/>
  <c r="R12" i="13"/>
  <c r="L14" i="12"/>
  <c r="M14" i="12"/>
  <c r="N14" i="12"/>
  <c r="O14" i="12"/>
  <c r="P14" i="12"/>
  <c r="Q14" i="12"/>
  <c r="R14" i="12"/>
  <c r="R13" i="13"/>
  <c r="L15" i="12"/>
  <c r="M15" i="12"/>
  <c r="N15" i="12"/>
  <c r="O15" i="12"/>
  <c r="P15" i="12"/>
  <c r="Q15" i="12"/>
  <c r="R15" i="12"/>
  <c r="R14" i="13"/>
  <c r="L16" i="12"/>
  <c r="M16" i="12"/>
  <c r="N16" i="12"/>
  <c r="O16" i="12"/>
  <c r="P16" i="12"/>
  <c r="Q16" i="12"/>
  <c r="R16" i="12"/>
  <c r="R15" i="13"/>
  <c r="M15" i="11"/>
  <c r="M15" i="13"/>
  <c r="N15" i="11"/>
  <c r="N15" i="13"/>
  <c r="O15" i="11"/>
  <c r="O15" i="13"/>
  <c r="P15" i="11"/>
  <c r="P15" i="13"/>
  <c r="Q15" i="11"/>
  <c r="Q15" i="13"/>
  <c r="S15" i="13"/>
  <c r="L17" i="12"/>
  <c r="M17" i="12"/>
  <c r="N17" i="12"/>
  <c r="O17" i="12"/>
  <c r="P17" i="12"/>
  <c r="Q17" i="12"/>
  <c r="R17" i="12"/>
  <c r="R16" i="13"/>
  <c r="L18" i="12"/>
  <c r="M18" i="12"/>
  <c r="N18" i="12"/>
  <c r="O18" i="12"/>
  <c r="P18" i="12"/>
  <c r="Q18" i="12"/>
  <c r="R17" i="13"/>
  <c r="L19" i="12"/>
  <c r="M19" i="12"/>
  <c r="N19" i="12"/>
  <c r="O19" i="12"/>
  <c r="P19" i="12"/>
  <c r="Q19" i="12"/>
  <c r="R18" i="13"/>
  <c r="L20" i="12"/>
  <c r="M20" i="12"/>
  <c r="N20" i="12"/>
  <c r="O20" i="12"/>
  <c r="P20" i="12"/>
  <c r="Q20" i="12"/>
  <c r="R19" i="13"/>
  <c r="L21" i="12"/>
  <c r="M21" i="12"/>
  <c r="N21" i="12"/>
  <c r="O21" i="12"/>
  <c r="P21" i="12"/>
  <c r="Q21" i="12"/>
  <c r="R20" i="13"/>
  <c r="L22" i="12"/>
  <c r="M22" i="12"/>
  <c r="N22" i="12"/>
  <c r="O22" i="12"/>
  <c r="P22" i="12"/>
  <c r="Q22" i="12"/>
  <c r="R22" i="12"/>
  <c r="R21" i="13"/>
  <c r="L23" i="12"/>
  <c r="M23" i="12"/>
  <c r="N23" i="12"/>
  <c r="O23" i="12"/>
  <c r="P23" i="12"/>
  <c r="Q23" i="12"/>
  <c r="R23" i="12"/>
  <c r="R22" i="13"/>
  <c r="L24" i="12"/>
  <c r="M24" i="12"/>
  <c r="N24" i="12"/>
  <c r="O24" i="12"/>
  <c r="P24" i="12"/>
  <c r="Q24" i="12"/>
  <c r="R23" i="13"/>
  <c r="M23" i="11"/>
  <c r="M23" i="13"/>
  <c r="N23" i="11"/>
  <c r="N23" i="13"/>
  <c r="O23" i="11"/>
  <c r="O23" i="13"/>
  <c r="P23" i="11"/>
  <c r="P23" i="13"/>
  <c r="Q23" i="11"/>
  <c r="Q23" i="13"/>
  <c r="S23" i="13"/>
  <c r="L25" i="12"/>
  <c r="M25" i="12"/>
  <c r="N25" i="12"/>
  <c r="O25" i="12"/>
  <c r="P25" i="12"/>
  <c r="Q25" i="12"/>
  <c r="R25" i="12"/>
  <c r="R24" i="13"/>
  <c r="Q11" i="12"/>
  <c r="P11" i="12"/>
  <c r="O11" i="12"/>
  <c r="O26" i="12"/>
  <c r="N11" i="12"/>
  <c r="N26" i="12"/>
  <c r="M11" i="12"/>
  <c r="M26" i="12"/>
  <c r="L11" i="12"/>
  <c r="L26" i="12"/>
  <c r="M11" i="11"/>
  <c r="N11" i="11"/>
  <c r="N11" i="13"/>
  <c r="O11" i="11"/>
  <c r="O11" i="13"/>
  <c r="P11" i="11"/>
  <c r="P11" i="13"/>
  <c r="Q11" i="11"/>
  <c r="Q10" i="11"/>
  <c r="Q12" i="11"/>
  <c r="Q13" i="11"/>
  <c r="Q14" i="11"/>
  <c r="Q16" i="11"/>
  <c r="Q17" i="11"/>
  <c r="Q18" i="11"/>
  <c r="Q19" i="11"/>
  <c r="Q20" i="11"/>
  <c r="Q21" i="11"/>
  <c r="Q22" i="11"/>
  <c r="Q24" i="11"/>
  <c r="Q25" i="11"/>
  <c r="M12" i="11"/>
  <c r="M12" i="13"/>
  <c r="N12" i="11"/>
  <c r="N12" i="13"/>
  <c r="O12" i="11"/>
  <c r="O12" i="13"/>
  <c r="P12" i="11"/>
  <c r="P12" i="13"/>
  <c r="Q12" i="13"/>
  <c r="M13" i="11"/>
  <c r="N13" i="11"/>
  <c r="N13" i="13"/>
  <c r="O13" i="11"/>
  <c r="O13" i="13"/>
  <c r="P13" i="11"/>
  <c r="P13" i="13"/>
  <c r="Q13" i="13"/>
  <c r="M14" i="11"/>
  <c r="M14" i="13"/>
  <c r="N14" i="11"/>
  <c r="N14" i="13"/>
  <c r="O14" i="11"/>
  <c r="O14" i="13"/>
  <c r="P14" i="11"/>
  <c r="P14" i="13"/>
  <c r="Q14" i="13"/>
  <c r="M16" i="11"/>
  <c r="M16" i="13"/>
  <c r="N16" i="11"/>
  <c r="N16" i="13"/>
  <c r="O16" i="11"/>
  <c r="O16" i="13"/>
  <c r="P16" i="11"/>
  <c r="P16" i="13"/>
  <c r="Q16" i="13"/>
  <c r="S16" i="13"/>
  <c r="M17" i="11"/>
  <c r="M17" i="13"/>
  <c r="N17" i="11"/>
  <c r="N17" i="13"/>
  <c r="O17" i="11"/>
  <c r="O17" i="13"/>
  <c r="P17" i="11"/>
  <c r="P17" i="13"/>
  <c r="Q17" i="13"/>
  <c r="M18" i="11"/>
  <c r="M18" i="13"/>
  <c r="N18" i="11"/>
  <c r="N18" i="13"/>
  <c r="O18" i="11"/>
  <c r="O18" i="13"/>
  <c r="P18" i="11"/>
  <c r="P18" i="13"/>
  <c r="Q18" i="13"/>
  <c r="M19" i="11"/>
  <c r="N19" i="11"/>
  <c r="N19" i="13"/>
  <c r="O19" i="11"/>
  <c r="O19" i="13"/>
  <c r="P19" i="11"/>
  <c r="P19" i="13"/>
  <c r="Q19" i="13"/>
  <c r="M20" i="11"/>
  <c r="M20" i="13"/>
  <c r="N20" i="11"/>
  <c r="N20" i="13"/>
  <c r="O20" i="11"/>
  <c r="O20" i="13"/>
  <c r="P20" i="11"/>
  <c r="P20" i="13"/>
  <c r="Q20" i="13"/>
  <c r="M21" i="11"/>
  <c r="N21" i="11"/>
  <c r="N21" i="13"/>
  <c r="O21" i="11"/>
  <c r="O21" i="13"/>
  <c r="P21" i="11"/>
  <c r="P21" i="13"/>
  <c r="Q21" i="13"/>
  <c r="M22" i="11"/>
  <c r="M22" i="13"/>
  <c r="N22" i="11"/>
  <c r="N22" i="13"/>
  <c r="O22" i="11"/>
  <c r="O22" i="13"/>
  <c r="P22" i="11"/>
  <c r="P22" i="13"/>
  <c r="Q22" i="13"/>
  <c r="M24" i="11"/>
  <c r="M24" i="13"/>
  <c r="N24" i="11"/>
  <c r="N24" i="13"/>
  <c r="O24" i="11"/>
  <c r="O24" i="13"/>
  <c r="P24" i="11"/>
  <c r="P24" i="13"/>
  <c r="Q24" i="13"/>
  <c r="S24" i="13"/>
  <c r="Q10" i="13"/>
  <c r="P10" i="11"/>
  <c r="P10" i="13"/>
  <c r="O10" i="11"/>
  <c r="O10" i="13"/>
  <c r="N10" i="11"/>
  <c r="N25" i="11"/>
  <c r="M10" i="11"/>
  <c r="R10" i="11"/>
  <c r="D25" i="29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11" i="28"/>
  <c r="J10" i="28"/>
  <c r="E25" i="28"/>
  <c r="F25" i="28"/>
  <c r="G25" i="28"/>
  <c r="H25" i="28"/>
  <c r="I25" i="28"/>
  <c r="D25" i="28"/>
  <c r="J25" i="28"/>
  <c r="E26" i="30"/>
  <c r="F26" i="30"/>
  <c r="G26" i="30"/>
  <c r="H26" i="30"/>
  <c r="I26" i="30"/>
  <c r="J26" i="30"/>
  <c r="K26" i="30"/>
  <c r="L26" i="30"/>
  <c r="M26" i="30"/>
  <c r="N26" i="30"/>
  <c r="O26" i="30"/>
  <c r="P26" i="30"/>
  <c r="Q26" i="30"/>
  <c r="R26" i="30"/>
  <c r="S26" i="30"/>
  <c r="T26" i="30"/>
  <c r="U26" i="30"/>
  <c r="D26" i="30"/>
  <c r="E26" i="22"/>
  <c r="F26" i="22"/>
  <c r="G26" i="22"/>
  <c r="H26" i="22"/>
  <c r="D26" i="22"/>
  <c r="K25" i="21"/>
  <c r="L25" i="21"/>
  <c r="M25" i="21"/>
  <c r="N25" i="21"/>
  <c r="O25" i="21"/>
  <c r="P25" i="21"/>
  <c r="Q25" i="21"/>
  <c r="R25" i="21"/>
  <c r="S25" i="21"/>
  <c r="H25" i="21"/>
  <c r="I25" i="21"/>
  <c r="J25" i="21"/>
  <c r="G25" i="21"/>
  <c r="F25" i="21"/>
  <c r="E25" i="21"/>
  <c r="D25" i="21"/>
  <c r="P31" i="8"/>
  <c r="P20" i="8"/>
  <c r="P10" i="8"/>
  <c r="E25" i="20"/>
  <c r="F25" i="20"/>
  <c r="G25" i="20"/>
  <c r="H25" i="20"/>
  <c r="I25" i="20"/>
  <c r="J25" i="20"/>
  <c r="K25" i="20"/>
  <c r="L25" i="20"/>
  <c r="M25" i="20"/>
  <c r="N25" i="20"/>
  <c r="D25" i="20"/>
  <c r="E25" i="4"/>
  <c r="F25" i="4"/>
  <c r="G25" i="4"/>
  <c r="H25" i="4"/>
  <c r="I25" i="4"/>
  <c r="J25" i="4"/>
  <c r="D25" i="4"/>
  <c r="E25" i="5"/>
  <c r="F25" i="5"/>
  <c r="G25" i="5"/>
  <c r="H25" i="5"/>
  <c r="I25" i="5"/>
  <c r="D25" i="5"/>
  <c r="N25" i="26"/>
  <c r="M25" i="26"/>
  <c r="L25" i="26"/>
  <c r="K25" i="26"/>
  <c r="J25" i="26"/>
  <c r="I25" i="26"/>
  <c r="H25" i="26"/>
  <c r="G25" i="26"/>
  <c r="F25" i="26"/>
  <c r="E25" i="26"/>
  <c r="D25" i="26"/>
  <c r="O24" i="26"/>
  <c r="O23" i="26"/>
  <c r="M22" i="15"/>
  <c r="O22" i="26"/>
  <c r="M21" i="15"/>
  <c r="O21" i="26"/>
  <c r="M20" i="15"/>
  <c r="O20" i="26"/>
  <c r="M19" i="15"/>
  <c r="O19" i="26"/>
  <c r="M18" i="15"/>
  <c r="O18" i="26"/>
  <c r="M17" i="15"/>
  <c r="O17" i="26"/>
  <c r="M16" i="15"/>
  <c r="O16" i="26"/>
  <c r="M15" i="15"/>
  <c r="O15" i="26"/>
  <c r="M14" i="15"/>
  <c r="O14" i="26"/>
  <c r="M13" i="15"/>
  <c r="O13" i="26"/>
  <c r="M12" i="15"/>
  <c r="O12" i="26"/>
  <c r="M11" i="15"/>
  <c r="O11" i="26"/>
  <c r="M10" i="15"/>
  <c r="O10" i="26"/>
  <c r="O25" i="26"/>
  <c r="N22" i="15"/>
  <c r="N20" i="15"/>
  <c r="N16" i="15"/>
  <c r="N14" i="15"/>
  <c r="N12" i="15"/>
  <c r="N25" i="23"/>
  <c r="M25" i="23"/>
  <c r="L25" i="23"/>
  <c r="K25" i="23"/>
  <c r="J25" i="23"/>
  <c r="I25" i="23"/>
  <c r="H25" i="23"/>
  <c r="G25" i="23"/>
  <c r="F25" i="23"/>
  <c r="E25" i="23"/>
  <c r="D25" i="23"/>
  <c r="E15" i="3"/>
  <c r="E14" i="3"/>
  <c r="E13" i="3"/>
  <c r="E12" i="3"/>
  <c r="E11" i="3"/>
  <c r="E10" i="3"/>
  <c r="R20" i="12"/>
  <c r="R21" i="12"/>
  <c r="N10" i="13"/>
  <c r="N25" i="13"/>
  <c r="R10" i="13"/>
  <c r="R25" i="13"/>
  <c r="R11" i="12"/>
  <c r="R24" i="12"/>
  <c r="R12" i="12"/>
  <c r="P26" i="12"/>
  <c r="R18" i="12"/>
  <c r="S22" i="13"/>
  <c r="S18" i="13"/>
  <c r="S14" i="13"/>
  <c r="R24" i="11"/>
  <c r="R22" i="11"/>
  <c r="R20" i="11"/>
  <c r="R18" i="11"/>
  <c r="R16" i="11"/>
  <c r="R14" i="11"/>
  <c r="R12" i="11"/>
  <c r="P25" i="11"/>
  <c r="M21" i="13"/>
  <c r="M19" i="13"/>
  <c r="M13" i="13"/>
  <c r="S13" i="13"/>
  <c r="M11" i="13"/>
  <c r="R23" i="11"/>
  <c r="R17" i="11"/>
  <c r="R15" i="11"/>
  <c r="O25" i="11"/>
  <c r="R21" i="11"/>
  <c r="R13" i="11"/>
  <c r="R19" i="12"/>
  <c r="N24" i="15"/>
  <c r="P25" i="13"/>
  <c r="S19" i="13"/>
  <c r="Q11" i="13"/>
  <c r="Q25" i="13"/>
  <c r="Q26" i="12"/>
  <c r="R26" i="12"/>
  <c r="S21" i="13"/>
  <c r="S20" i="13"/>
  <c r="S17" i="13"/>
  <c r="O25" i="13"/>
  <c r="S12" i="13"/>
  <c r="R19" i="11"/>
  <c r="M25" i="11"/>
  <c r="R25" i="11"/>
  <c r="M9" i="15"/>
  <c r="M24" i="15"/>
  <c r="S11" i="13"/>
  <c r="R11" i="11"/>
  <c r="M10" i="13"/>
  <c r="M25" i="13"/>
  <c r="S25" i="13"/>
  <c r="S10" i="13"/>
</calcChain>
</file>

<file path=xl/sharedStrings.xml><?xml version="1.0" encoding="utf-8"?>
<sst xmlns="http://schemas.openxmlformats.org/spreadsheetml/2006/main" count="1246" uniqueCount="258">
  <si>
    <t>Región</t>
  </si>
  <si>
    <t>Todos los países</t>
  </si>
  <si>
    <t>Sin Venezuela</t>
  </si>
  <si>
    <t>Sin USA y Canadá</t>
  </si>
  <si>
    <t>Transporte individual</t>
  </si>
  <si>
    <t>Transporte colectivo</t>
  </si>
  <si>
    <t>Gasolina</t>
  </si>
  <si>
    <t xml:space="preserve">Alcohol </t>
  </si>
  <si>
    <t xml:space="preserve">Diesel </t>
  </si>
  <si>
    <t>GLP</t>
  </si>
  <si>
    <t>GNV</t>
  </si>
  <si>
    <t xml:space="preserve">Gasolina </t>
  </si>
  <si>
    <t>Diesel</t>
  </si>
  <si>
    <t xml:space="preserve">GLP </t>
  </si>
  <si>
    <t>Eléctrico</t>
  </si>
  <si>
    <t>Belo Horizonte</t>
  </si>
  <si>
    <t>Buenos Aires</t>
  </si>
  <si>
    <t>Caracas</t>
  </si>
  <si>
    <t>Ciudad de México</t>
  </si>
  <si>
    <t>Curitiba</t>
  </si>
  <si>
    <t>Guadalajara</t>
  </si>
  <si>
    <t>León</t>
  </si>
  <si>
    <t>Lima</t>
  </si>
  <si>
    <t>Montevideo</t>
  </si>
  <si>
    <t>Porto Alegre</t>
  </si>
  <si>
    <t>Río de Janeiro</t>
  </si>
  <si>
    <t>San José</t>
  </si>
  <si>
    <t>Santiago</t>
  </si>
  <si>
    <t>São Paulo</t>
  </si>
  <si>
    <t>Individual</t>
  </si>
  <si>
    <t>Colectivo</t>
  </si>
  <si>
    <t>Total</t>
  </si>
  <si>
    <t>Gasolina (litros)</t>
  </si>
  <si>
    <t>Alcohol (litros)</t>
  </si>
  <si>
    <t>Diesel (litros)</t>
  </si>
  <si>
    <t>Eléctrico (Kwh)</t>
  </si>
  <si>
    <t>-</t>
  </si>
  <si>
    <t>Eléctrico (kwh)</t>
  </si>
  <si>
    <t>Bogotá</t>
  </si>
  <si>
    <t>Eléctrico (Kwh/km)</t>
  </si>
  <si>
    <t>País</t>
  </si>
  <si>
    <t>Argentina</t>
  </si>
  <si>
    <t>Brasil</t>
  </si>
  <si>
    <t>Chile</t>
  </si>
  <si>
    <t>Colombia</t>
  </si>
  <si>
    <t>Costa Rica</t>
  </si>
  <si>
    <t>México</t>
  </si>
  <si>
    <t>Peru</t>
  </si>
  <si>
    <t>Uruguay</t>
  </si>
  <si>
    <t>Venezuela</t>
  </si>
  <si>
    <t>Alemania</t>
  </si>
  <si>
    <t>Canadá</t>
  </si>
  <si>
    <t>España</t>
  </si>
  <si>
    <t>Francia</t>
  </si>
  <si>
    <t>Holanda</t>
  </si>
  <si>
    <t>Inglaterra</t>
  </si>
  <si>
    <t>Italia</t>
  </si>
  <si>
    <t>Japao</t>
  </si>
  <si>
    <t>Suécia</t>
  </si>
  <si>
    <t>Estados Unidos</t>
  </si>
  <si>
    <t>China</t>
  </si>
  <si>
    <t>India</t>
  </si>
  <si>
    <t>Indonesia</t>
  </si>
  <si>
    <t>Suráfrica</t>
  </si>
  <si>
    <t>Tailandia</t>
  </si>
  <si>
    <t>Turquia</t>
  </si>
  <si>
    <t>Promedio</t>
  </si>
  <si>
    <t>Perú</t>
  </si>
  <si>
    <t>Japón</t>
  </si>
  <si>
    <t>Suecia</t>
  </si>
  <si>
    <t xml:space="preserve">Total </t>
  </si>
  <si>
    <t>GEP/hab/día</t>
  </si>
  <si>
    <t>Energía/viaje (GEP)</t>
  </si>
  <si>
    <t>Jeeps</t>
  </si>
  <si>
    <t>Combis/vans</t>
  </si>
  <si>
    <t xml:space="preserve">GLP (m3)     </t>
  </si>
  <si>
    <t>Eléctrico (KWH/km)</t>
  </si>
  <si>
    <t>Rieles</t>
  </si>
  <si>
    <t>Barcos</t>
  </si>
  <si>
    <t>Eléctrico (KWH)</t>
  </si>
  <si>
    <t>Área metropolitana</t>
  </si>
  <si>
    <t>Salario mínimo/litros de gasolina</t>
  </si>
  <si>
    <t>Consumo total de energia (% sobre total)</t>
  </si>
  <si>
    <t>Consumo total de energia (TEP/día)</t>
  </si>
  <si>
    <t>Título</t>
  </si>
  <si>
    <t>G4</t>
  </si>
  <si>
    <t>ENERGÍA</t>
  </si>
  <si>
    <t>Gasolina (centavos de dólar/litro)</t>
  </si>
  <si>
    <t>Diesel (centavos de dólar/litro)</t>
  </si>
  <si>
    <t>Países incluidos</t>
  </si>
  <si>
    <t>Cuadro Nº 2: Tipo de energía utilizada en los vehículos de transporte individual y colectivo*. Año 2007</t>
  </si>
  <si>
    <t>Cuadro Nº 3: Consumo diario por tipo de energía y modo de transporte. Año 2007</t>
  </si>
  <si>
    <t>Cuadro Nº 1: Comparación del costo del combustible entre ciudades del OMU y con otras regiones. Año 2007</t>
  </si>
  <si>
    <t xml:space="preserve">Costo de la energía utilizada (en dólares) </t>
  </si>
  <si>
    <t>Neumáticos</t>
  </si>
  <si>
    <t>Motos</t>
  </si>
  <si>
    <t>Automóviles</t>
  </si>
  <si>
    <t>Taxis</t>
  </si>
  <si>
    <t>Modo de transporte</t>
  </si>
  <si>
    <t>Tipo de Energía</t>
  </si>
  <si>
    <t>G5</t>
  </si>
  <si>
    <t>G6</t>
  </si>
  <si>
    <t>G7</t>
  </si>
  <si>
    <t>Volver al índice</t>
  </si>
  <si>
    <t>Promedio del grupo</t>
  </si>
  <si>
    <t>Centavos de dólar por litro</t>
  </si>
  <si>
    <t>Petróleo como % del total de importaciones del país</t>
  </si>
  <si>
    <t>Gráfico Nº 3.c.: Consumo de energía equivalente en el transporte individual y colectivo. Año 2007</t>
  </si>
  <si>
    <t>Gráfico Nº 4:  Consumo diario de energía por habitante. Año 2007</t>
  </si>
  <si>
    <t>Gráfico Nº 6:  Capacidad de compra de gasolina del salario mínimo. Año 2007</t>
  </si>
  <si>
    <t>Gráfico Nº 7:  Importación de petróleo. Países seleccionados. Año 2005</t>
  </si>
  <si>
    <t>Buses estándar</t>
  </si>
  <si>
    <t>Trenes</t>
  </si>
  <si>
    <t>Metros</t>
  </si>
  <si>
    <t>Moto-taxis</t>
  </si>
  <si>
    <t>Buses articulados</t>
  </si>
  <si>
    <t>Buses biarticulados</t>
  </si>
  <si>
    <t>Tranvías</t>
  </si>
  <si>
    <t>Diesel (litros/día)</t>
  </si>
  <si>
    <t>Gasolina (litros/día)</t>
  </si>
  <si>
    <t>Microbuses</t>
  </si>
  <si>
    <t>Cuadro Nº 4: Costo de la energía utilizada. En dólares. Año 2007</t>
  </si>
  <si>
    <t>Gráfico Nº 3.d.: Consumo de energía equivalente. Por tipo. Año 2007</t>
  </si>
  <si>
    <t>Otros países en desarrollo*</t>
  </si>
  <si>
    <t>Gasolina (litros/km)</t>
  </si>
  <si>
    <t>Alcohol (litros/km)</t>
  </si>
  <si>
    <t>Diesel (litros/km)</t>
  </si>
  <si>
    <t>Cuadro Nº 5: Coeficiente de consumo de energía. Por vehículo de transporte individual. Año 2007</t>
  </si>
  <si>
    <t>Cuadro Nº 6: Coeficiente de consumo de energía. Por vehículo de transporte colectivo. Año 2007</t>
  </si>
  <si>
    <t>Cuadro Nº 8: Consumo de energía por día. Por tipo de vehículo de transporte colectivo automotor.  Año 2007</t>
  </si>
  <si>
    <t>Cuadro Nº 9: Consumo de energía por día. Por tipo de vehículo de transporte colectivo. Año 2007</t>
  </si>
  <si>
    <t>Cuadro Nº 10: Consumo de energía por día. Por tipo de vehículo de transporte individual. Año 2007</t>
  </si>
  <si>
    <t>Cuadro Nº 7: Consumo de energía por km. Por tipo de vehículo de transporte individual. Año 2007</t>
  </si>
  <si>
    <t>Cuadro Nº 13: Consumo de energía equivalente por día - Transporte individual. En TEP/día. Año 2007</t>
  </si>
  <si>
    <t>Cuadro Nº 12: Consumo de energía equivalente por día - Transporte colectivo. En %. Año 2007</t>
  </si>
  <si>
    <t>Cuadro Nº 11: Consumo de energía equivalente por día - Transporte colectivo. En TEP/día. Año 2007</t>
  </si>
  <si>
    <t>Cuadro Nº 14: Consumo de energía equivalente por día - Transporte individual. En %. Año 2007</t>
  </si>
  <si>
    <t>Cuadro Nº 15: Consumo de energía equivalente por día por tipo de combustible - Total General. En TEP/día. Año 2007</t>
  </si>
  <si>
    <t>Cuadro Nº 16: Consumo de energía equivalente por día por tipo de combustible - Total General. En % sobre total. Año 2007</t>
  </si>
  <si>
    <t>Gráfico Nº 2.a.: Consumo de gasolina. En litros/día. Año 2007</t>
  </si>
  <si>
    <t>Gráfico Nº 1.a.: Precio de la gasolina. En centavos de dólar por litro. Año 2008</t>
  </si>
  <si>
    <t>Gráfico Nº 1.b.: Precio del diesel. En centavos de dólar por litro. Año 2008</t>
  </si>
  <si>
    <t>Gráfico Nº 2.b.: Consumo de diesel. En litros/día. Año 2007</t>
  </si>
  <si>
    <t>Gráfico Nº 3.a.: Consumo de energía equivalente en el transporte individual. Por tipo. Año 2007</t>
  </si>
  <si>
    <t>Gráfico Nº 3.b.: Consumo de energía equivalente en el transporte colectivo. Por tipo. Año 2007</t>
  </si>
  <si>
    <t>Gráfico Nº 5:  Consumo de energía por viaje. Por tipo de transporte. Año 2007</t>
  </si>
  <si>
    <t>Taxis colectivos</t>
  </si>
  <si>
    <t>CUADROS</t>
  </si>
  <si>
    <t>GRÁFICOS</t>
  </si>
  <si>
    <t>Litros de gasolina que se pueden comprar con un salario mínimo</t>
  </si>
  <si>
    <t>VARIABLE</t>
  </si>
  <si>
    <t>Pestaña</t>
  </si>
  <si>
    <t>G1.a</t>
  </si>
  <si>
    <t>G1.b</t>
  </si>
  <si>
    <t>G2.a</t>
  </si>
  <si>
    <t>G2.b</t>
  </si>
  <si>
    <t>G3.a</t>
  </si>
  <si>
    <t>G3.b</t>
  </si>
  <si>
    <t>G3.c</t>
  </si>
  <si>
    <t>G3.d</t>
  </si>
  <si>
    <t>REHACER Gráfico</t>
  </si>
  <si>
    <t>(datos correctos)</t>
  </si>
  <si>
    <t>insertar nombres OMU, Europa y otros países en el gráfico, junto con los promedios y eliminar columna "promedio del grupo"</t>
  </si>
  <si>
    <r>
      <rPr>
        <b/>
        <sz val="10"/>
        <color indexed="8"/>
        <rFont val="Roboto Regular"/>
      </rPr>
      <t xml:space="preserve">GLP: </t>
    </r>
    <r>
      <rPr>
        <sz val="10"/>
        <color indexed="8"/>
        <rFont val="Roboto Regular"/>
      </rPr>
      <t>Gas natural de petróleo.</t>
    </r>
  </si>
  <si>
    <r>
      <rPr>
        <b/>
        <sz val="10"/>
        <color indexed="8"/>
        <rFont val="Roboto Regular"/>
      </rPr>
      <t>GNV:</t>
    </r>
    <r>
      <rPr>
        <sz val="10"/>
        <color indexed="8"/>
        <rFont val="Roboto Regular"/>
      </rPr>
      <t xml:space="preserve"> Gas natural vehicular.</t>
    </r>
  </si>
  <si>
    <r>
      <t>GLP (m</t>
    </r>
    <r>
      <rPr>
        <vertAlign val="superscript"/>
        <sz val="12"/>
        <color indexed="21"/>
        <rFont val="Roboto Regular"/>
      </rPr>
      <t>3</t>
    </r>
    <r>
      <rPr>
        <sz val="12"/>
        <color indexed="21"/>
        <rFont val="Roboto Regular"/>
      </rPr>
      <t>)</t>
    </r>
  </si>
  <si>
    <r>
      <t>GNV (m</t>
    </r>
    <r>
      <rPr>
        <vertAlign val="superscript"/>
        <sz val="12"/>
        <color indexed="21"/>
        <rFont val="Roboto Regular"/>
      </rPr>
      <t>3</t>
    </r>
    <r>
      <rPr>
        <sz val="12"/>
        <color indexed="21"/>
        <rFont val="Roboto Regular"/>
      </rPr>
      <t>)</t>
    </r>
  </si>
  <si>
    <r>
      <rPr>
        <b/>
        <sz val="10"/>
        <rFont val="Roboto Regular"/>
      </rPr>
      <t>GLP:</t>
    </r>
    <r>
      <rPr>
        <sz val="10"/>
        <rFont val="Roboto Regular"/>
      </rPr>
      <t xml:space="preserve"> Gas natural de petróleo. </t>
    </r>
  </si>
  <si>
    <r>
      <rPr>
        <b/>
        <sz val="10"/>
        <rFont val="Roboto Regular"/>
      </rPr>
      <t xml:space="preserve">GNV: </t>
    </r>
    <r>
      <rPr>
        <sz val="10"/>
        <rFont val="Roboto Regular"/>
      </rPr>
      <t>Gas natural vehicular.</t>
    </r>
  </si>
  <si>
    <r>
      <rPr>
        <b/>
        <sz val="10"/>
        <rFont val="Roboto Regular"/>
      </rPr>
      <t xml:space="preserve">GLP: </t>
    </r>
    <r>
      <rPr>
        <sz val="10"/>
        <rFont val="Roboto Regular"/>
      </rPr>
      <t xml:space="preserve">Gas natural de petróleo. </t>
    </r>
  </si>
  <si>
    <r>
      <rPr>
        <b/>
        <sz val="10"/>
        <rFont val="Roboto Regular"/>
      </rPr>
      <t>GNV:</t>
    </r>
    <r>
      <rPr>
        <sz val="10"/>
        <rFont val="Roboto Regular"/>
      </rPr>
      <t xml:space="preserve"> Gas natural vehicular.</t>
    </r>
  </si>
  <si>
    <r>
      <rPr>
        <b/>
        <sz val="10"/>
        <rFont val="Roboto Regular"/>
      </rPr>
      <t>GLP</t>
    </r>
    <r>
      <rPr>
        <sz val="10"/>
        <rFont val="Roboto Regular"/>
      </rPr>
      <t xml:space="preserve">: Gas natural de petróleo. </t>
    </r>
  </si>
  <si>
    <r>
      <rPr>
        <b/>
        <sz val="10"/>
        <rFont val="Roboto Regular"/>
      </rPr>
      <t>GNV</t>
    </r>
    <r>
      <rPr>
        <sz val="10"/>
        <rFont val="Roboto Regular"/>
      </rPr>
      <t>: Gas natural vehicular.</t>
    </r>
  </si>
  <si>
    <r>
      <t>GLP:</t>
    </r>
    <r>
      <rPr>
        <sz val="10"/>
        <rFont val="Roboto Regular"/>
      </rPr>
      <t xml:space="preserve"> Gas natural de petróleo. </t>
    </r>
  </si>
  <si>
    <r>
      <t xml:space="preserve">GNV: </t>
    </r>
    <r>
      <rPr>
        <sz val="10"/>
        <rFont val="Roboto Regular"/>
      </rPr>
      <t>Gas natural vehicular.</t>
    </r>
  </si>
  <si>
    <r>
      <rPr>
        <b/>
        <sz val="10"/>
        <rFont val="Arial"/>
        <family val="2"/>
      </rPr>
      <t>GLP:</t>
    </r>
    <r>
      <rPr>
        <sz val="10"/>
        <rFont val="Arial"/>
      </rPr>
      <t xml:space="preserve"> Gas natural de petróleo. </t>
    </r>
  </si>
  <si>
    <r>
      <rPr>
        <b/>
        <sz val="10"/>
        <rFont val="Arial"/>
        <family val="2"/>
      </rPr>
      <t xml:space="preserve">GNV: </t>
    </r>
    <r>
      <rPr>
        <sz val="10"/>
        <rFont val="Arial"/>
      </rPr>
      <t>Gas natural vehicular.</t>
    </r>
  </si>
  <si>
    <r>
      <rPr>
        <b/>
        <sz val="10"/>
        <rFont val="Roboto Regular"/>
      </rPr>
      <t xml:space="preserve">GEP: </t>
    </r>
    <r>
      <rPr>
        <sz val="10"/>
        <rFont val="Roboto Regular"/>
      </rPr>
      <t>Gramos equivalentes de petróleo.</t>
    </r>
  </si>
  <si>
    <r>
      <rPr>
        <b/>
        <sz val="10"/>
        <color indexed="8"/>
        <rFont val="Arial"/>
        <family val="2"/>
      </rPr>
      <t>GLP:</t>
    </r>
    <r>
      <rPr>
        <sz val="10"/>
        <color indexed="8"/>
        <rFont val="Arial"/>
        <family val="2"/>
      </rPr>
      <t xml:space="preserve"> gas natural de petróleo. GNV: gas natural vehicular.</t>
    </r>
  </si>
  <si>
    <r>
      <t>GLP (m</t>
    </r>
    <r>
      <rPr>
        <vertAlign val="superscript"/>
        <sz val="12"/>
        <color indexed="8"/>
        <rFont val="Arial"/>
      </rPr>
      <t>3</t>
    </r>
    <r>
      <rPr>
        <sz val="12"/>
        <color indexed="8"/>
        <rFont val="Arial"/>
      </rPr>
      <t xml:space="preserve">)     </t>
    </r>
  </si>
  <si>
    <r>
      <t>GNV (m</t>
    </r>
    <r>
      <rPr>
        <vertAlign val="superscript"/>
        <sz val="12"/>
        <color indexed="8"/>
        <rFont val="Arial"/>
      </rPr>
      <t>3</t>
    </r>
    <r>
      <rPr>
        <sz val="12"/>
        <color indexed="8"/>
        <rFont val="Arial"/>
      </rPr>
      <t xml:space="preserve">)                    </t>
    </r>
  </si>
  <si>
    <r>
      <t>GLP (m</t>
    </r>
    <r>
      <rPr>
        <vertAlign val="superscript"/>
        <sz val="12"/>
        <color indexed="8"/>
        <rFont val="Roboto Regular"/>
      </rPr>
      <t>3</t>
    </r>
    <r>
      <rPr>
        <sz val="12"/>
        <color indexed="8"/>
        <rFont val="Roboto Regular"/>
      </rPr>
      <t xml:space="preserve">)     </t>
    </r>
  </si>
  <si>
    <r>
      <t>GNV (m</t>
    </r>
    <r>
      <rPr>
        <vertAlign val="superscript"/>
        <sz val="12"/>
        <color indexed="8"/>
        <rFont val="Roboto Regular"/>
      </rPr>
      <t>3</t>
    </r>
    <r>
      <rPr>
        <sz val="12"/>
        <color indexed="8"/>
        <rFont val="Roboto Regular"/>
      </rPr>
      <t xml:space="preserve">)                    </t>
    </r>
  </si>
  <si>
    <r>
      <t>GLP (m</t>
    </r>
    <r>
      <rPr>
        <vertAlign val="superscript"/>
        <sz val="12"/>
        <color indexed="8"/>
        <rFont val="Roboto Regular"/>
      </rPr>
      <t>3</t>
    </r>
    <r>
      <rPr>
        <sz val="12"/>
        <color indexed="8"/>
        <rFont val="Roboto Regular"/>
      </rPr>
      <t xml:space="preserve">/km)     </t>
    </r>
  </si>
  <si>
    <r>
      <t>GNV (m</t>
    </r>
    <r>
      <rPr>
        <vertAlign val="superscript"/>
        <sz val="12"/>
        <color indexed="8"/>
        <rFont val="Roboto Regular"/>
      </rPr>
      <t>3</t>
    </r>
    <r>
      <rPr>
        <sz val="12"/>
        <color indexed="8"/>
        <rFont val="Roboto Regular"/>
      </rPr>
      <t xml:space="preserve">/km)                    </t>
    </r>
  </si>
  <si>
    <r>
      <t>GLP (m</t>
    </r>
    <r>
      <rPr>
        <vertAlign val="superscript"/>
        <sz val="12"/>
        <color indexed="8"/>
        <rFont val="Roboto Regular"/>
      </rPr>
      <t>3</t>
    </r>
    <r>
      <rPr>
        <sz val="12"/>
        <color indexed="8"/>
        <rFont val="Roboto Regular"/>
      </rPr>
      <t>/km)</t>
    </r>
  </si>
  <si>
    <r>
      <t>GNV(m</t>
    </r>
    <r>
      <rPr>
        <vertAlign val="superscript"/>
        <sz val="12"/>
        <color indexed="8"/>
        <rFont val="Roboto Regular"/>
      </rPr>
      <t>3</t>
    </r>
    <r>
      <rPr>
        <sz val="12"/>
        <color indexed="8"/>
        <rFont val="Roboto Regular"/>
      </rPr>
      <t>/km)</t>
    </r>
  </si>
  <si>
    <r>
      <t>GLP (m</t>
    </r>
    <r>
      <rPr>
        <vertAlign val="superscript"/>
        <sz val="12"/>
        <color indexed="8"/>
        <rFont val="Roboto Regular"/>
      </rPr>
      <t>3</t>
    </r>
    <r>
      <rPr>
        <sz val="12"/>
        <color indexed="8"/>
        <rFont val="Roboto Regular"/>
      </rPr>
      <t>)</t>
    </r>
  </si>
  <si>
    <r>
      <t>GNV (m</t>
    </r>
    <r>
      <rPr>
        <vertAlign val="superscript"/>
        <sz val="12"/>
        <color indexed="8"/>
        <rFont val="Roboto Regular"/>
      </rPr>
      <t>3</t>
    </r>
    <r>
      <rPr>
        <sz val="12"/>
        <color indexed="8"/>
        <rFont val="Roboto Regular"/>
      </rPr>
      <t>)</t>
    </r>
  </si>
  <si>
    <r>
      <t xml:space="preserve">OMU-AL </t>
    </r>
    <r>
      <rPr>
        <sz val="12"/>
        <color indexed="57"/>
        <rFont val="Roboto Regular"/>
      </rPr>
      <t>*</t>
    </r>
  </si>
  <si>
    <r>
      <t xml:space="preserve">OECD </t>
    </r>
    <r>
      <rPr>
        <sz val="12"/>
        <color indexed="57"/>
        <rFont val="Roboto Regular"/>
      </rPr>
      <t>*</t>
    </r>
  </si>
  <si>
    <r>
      <t xml:space="preserve">* </t>
    </r>
    <r>
      <rPr>
        <sz val="10"/>
        <color indexed="9"/>
        <rFont val="Roboto Regular"/>
      </rPr>
      <t>Ver países considerados en los Gráfico 1.a y 1.b</t>
    </r>
  </si>
  <si>
    <r>
      <t>Belo Horizonte</t>
    </r>
    <r>
      <rPr>
        <sz val="12"/>
        <color indexed="57"/>
        <rFont val="Roboto Regular"/>
      </rPr>
      <t xml:space="preserve"> **</t>
    </r>
  </si>
  <si>
    <r>
      <t xml:space="preserve">Bogotá </t>
    </r>
    <r>
      <rPr>
        <sz val="12"/>
        <color indexed="57"/>
        <rFont val="Roboto Regular"/>
      </rPr>
      <t>**</t>
    </r>
  </si>
  <si>
    <r>
      <t>Curitiba</t>
    </r>
    <r>
      <rPr>
        <sz val="12"/>
        <color indexed="57"/>
        <rFont val="Roboto Regular"/>
      </rPr>
      <t xml:space="preserve"> **</t>
    </r>
  </si>
  <si>
    <r>
      <t xml:space="preserve">Porto Alegre </t>
    </r>
    <r>
      <rPr>
        <sz val="12"/>
        <color indexed="57"/>
        <rFont val="Roboto Regular"/>
      </rPr>
      <t>**</t>
    </r>
  </si>
  <si>
    <r>
      <t xml:space="preserve">Río de Janeiro </t>
    </r>
    <r>
      <rPr>
        <sz val="12"/>
        <color indexed="57"/>
        <rFont val="Roboto Regular"/>
      </rPr>
      <t>**</t>
    </r>
  </si>
  <si>
    <r>
      <t>São Paulo</t>
    </r>
    <r>
      <rPr>
        <sz val="12"/>
        <color indexed="57"/>
        <rFont val="Roboto Regular"/>
      </rPr>
      <t xml:space="preserve"> **</t>
    </r>
  </si>
  <si>
    <t xml:space="preserve">* Se indica con color celeste aquellas áreas metropolitanas en las que se utiliza algún tipo específico de energía. </t>
  </si>
  <si>
    <t>** En el caso de Bogotá y en las ciudades de Brasil se utilizan mezclas de biocombustibles con gasolina y/o diesel.</t>
  </si>
  <si>
    <t>* La gasolina en Brasil contiene entre 24% y 26% de alcohol</t>
  </si>
  <si>
    <r>
      <t xml:space="preserve">São Paulo </t>
    </r>
    <r>
      <rPr>
        <sz val="12"/>
        <color indexed="57"/>
        <rFont val="Roboto Regular"/>
      </rPr>
      <t>*</t>
    </r>
  </si>
  <si>
    <r>
      <t xml:space="preserve">Río de Janeiro </t>
    </r>
    <r>
      <rPr>
        <sz val="12"/>
        <color indexed="57"/>
        <rFont val="Roboto Regular"/>
      </rPr>
      <t>*</t>
    </r>
  </si>
  <si>
    <r>
      <t xml:space="preserve">Porto Alegre </t>
    </r>
    <r>
      <rPr>
        <sz val="12"/>
        <color indexed="57"/>
        <rFont val="Roboto Regular"/>
      </rPr>
      <t>*</t>
    </r>
  </si>
  <si>
    <r>
      <t xml:space="preserve">Curitiba </t>
    </r>
    <r>
      <rPr>
        <sz val="12"/>
        <color indexed="57"/>
        <rFont val="Roboto Regular"/>
      </rPr>
      <t>*</t>
    </r>
  </si>
  <si>
    <r>
      <t xml:space="preserve">Belo Horizonte </t>
    </r>
    <r>
      <rPr>
        <sz val="12"/>
        <color indexed="57"/>
        <rFont val="Roboto Regular"/>
      </rPr>
      <t>*</t>
    </r>
  </si>
  <si>
    <r>
      <rPr>
        <b/>
        <sz val="10"/>
        <color indexed="9"/>
        <rFont val="Roboto Regular"/>
      </rPr>
      <t xml:space="preserve">TEP: </t>
    </r>
    <r>
      <rPr>
        <sz val="10"/>
        <color indexed="9"/>
        <rFont val="Roboto Regular"/>
      </rPr>
      <t>Toneladas equivalentes de petróleo</t>
    </r>
  </si>
  <si>
    <r>
      <rPr>
        <b/>
        <sz val="10"/>
        <color indexed="9"/>
        <rFont val="Roboto Regular"/>
      </rPr>
      <t>TEP:</t>
    </r>
    <r>
      <rPr>
        <sz val="10"/>
        <color indexed="9"/>
        <rFont val="Roboto Regular"/>
      </rPr>
      <t xml:space="preserve"> Toneladas equivalentes de petróleo</t>
    </r>
  </si>
  <si>
    <r>
      <t xml:space="preserve">TEP: </t>
    </r>
    <r>
      <rPr>
        <sz val="10"/>
        <color indexed="9"/>
        <rFont val="Roboto Regular"/>
      </rPr>
      <t>Toneladas equivalentes de petróleo</t>
    </r>
  </si>
  <si>
    <t>* TEP: toneladas equivalentes de petróleo</t>
  </si>
  <si>
    <t>* Sólo el municipio de Montevideo.</t>
  </si>
  <si>
    <r>
      <rPr>
        <b/>
        <sz val="11"/>
        <color rgb="FF155E8F"/>
        <rFont val="Roboto Regular"/>
      </rPr>
      <t xml:space="preserve">Gráfico Nº 7: </t>
    </r>
    <r>
      <rPr>
        <sz val="11"/>
        <color indexed="8"/>
        <rFont val="Roboto Regular"/>
      </rPr>
      <t xml:space="preserve"> Importación de petróleo. Países seleccionados. Año 2005</t>
    </r>
  </si>
  <si>
    <r>
      <rPr>
        <b/>
        <sz val="10"/>
        <color rgb="FF155E8F"/>
        <rFont val="Roboto Regular"/>
      </rPr>
      <t>Fuente:</t>
    </r>
    <r>
      <rPr>
        <b/>
        <sz val="10"/>
        <color indexed="21"/>
        <rFont val="Roboto Regular"/>
      </rPr>
      <t xml:space="preserve"> </t>
    </r>
    <r>
      <rPr>
        <sz val="10"/>
        <color indexed="8"/>
        <rFont val="Roboto Regular"/>
      </rPr>
      <t>CEPAL, 2005.</t>
    </r>
  </si>
  <si>
    <r>
      <rPr>
        <sz val="12"/>
        <color rgb="FF155E8F"/>
        <rFont val="Wingdings"/>
      </rPr>
      <t xml:space="preserve"> </t>
    </r>
    <r>
      <rPr>
        <sz val="12"/>
        <color rgb="FF155E8F"/>
        <rFont val="Roboto Regular"/>
      </rPr>
      <t xml:space="preserve"> Atrás </t>
    </r>
  </si>
  <si>
    <r>
      <rPr>
        <b/>
        <sz val="11"/>
        <color rgb="FF155E8F"/>
        <rFont val="Arial"/>
      </rPr>
      <t xml:space="preserve">Gráfico Nº 6: 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Capacidad de compra de gasolina del salario mínimo. Año 2007</t>
    </r>
  </si>
  <si>
    <r>
      <rPr>
        <b/>
        <sz val="10"/>
        <color rgb="FF155E8F"/>
        <rFont val="Arial"/>
      </rPr>
      <t xml:space="preserve">Fuente: </t>
    </r>
    <r>
      <rPr>
        <sz val="10"/>
        <rFont val="Arial"/>
      </rPr>
      <t>Informe "Observatorio de Movilidad Urbana - CAF", 2009.</t>
    </r>
  </si>
  <si>
    <r>
      <rPr>
        <sz val="12"/>
        <color rgb="FF155E8F"/>
        <rFont val="Wingdings"/>
      </rPr>
      <t xml:space="preserve">  </t>
    </r>
    <r>
      <rPr>
        <sz val="12"/>
        <color rgb="FF155E8F"/>
        <rFont val="Roboto Regular"/>
      </rPr>
      <t xml:space="preserve">Atrás </t>
    </r>
  </si>
  <si>
    <r>
      <t xml:space="preserve">Siguiente  </t>
    </r>
    <r>
      <rPr>
        <sz val="12"/>
        <color rgb="FF155E8F"/>
        <rFont val="Wingdings"/>
      </rPr>
      <t xml:space="preserve"> </t>
    </r>
  </si>
  <si>
    <r>
      <rPr>
        <b/>
        <sz val="11"/>
        <color rgb="FF155E8F"/>
        <rFont val="Roboto Regular"/>
      </rPr>
      <t xml:space="preserve">Gráfico Nº 5: </t>
    </r>
    <r>
      <rPr>
        <b/>
        <sz val="11"/>
        <color indexed="21"/>
        <rFont val="Roboto Regular"/>
      </rPr>
      <t xml:space="preserve"> </t>
    </r>
    <r>
      <rPr>
        <sz val="11"/>
        <color indexed="8"/>
        <rFont val="Roboto Regular"/>
      </rPr>
      <t>Consumo de energía por viaje. Por tipo de transporte. Año 2007</t>
    </r>
  </si>
  <si>
    <r>
      <rPr>
        <b/>
        <sz val="10"/>
        <color rgb="FF155E8F"/>
        <rFont val="Roboto Regular"/>
      </rPr>
      <t>Fuente:</t>
    </r>
    <r>
      <rPr>
        <sz val="10"/>
        <color indexed="21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</si>
  <si>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t xml:space="preserve">Siguiente   </t>
    </r>
    <r>
      <rPr>
        <sz val="12"/>
        <color rgb="FF155E8F"/>
        <rFont val="Wingdings"/>
      </rPr>
      <t></t>
    </r>
  </si>
  <si>
    <r>
      <rPr>
        <b/>
        <sz val="11"/>
        <color rgb="FF155E8F"/>
        <rFont val="Roboto Regular"/>
      </rPr>
      <t xml:space="preserve">Gráfico Nº 4: </t>
    </r>
    <r>
      <rPr>
        <sz val="11"/>
        <color indexed="21"/>
        <rFont val="Roboto Regular"/>
      </rPr>
      <t xml:space="preserve"> </t>
    </r>
    <r>
      <rPr>
        <sz val="11"/>
        <color indexed="8"/>
        <rFont val="Roboto Regular"/>
      </rPr>
      <t>Consumo diario de energía por habitante. Año 2007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</si>
  <si>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</si>
  <si>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rPr>
        <b/>
        <sz val="11"/>
        <color rgb="FF155E8F"/>
        <rFont val="Roboto Regular"/>
      </rPr>
      <t>Gráfico Nº 3.d.:</t>
    </r>
    <r>
      <rPr>
        <sz val="11"/>
        <color indexed="8"/>
        <rFont val="Roboto Regular"/>
      </rPr>
      <t xml:space="preserve"> Consumo de energía equivalente.</t>
    </r>
    <r>
      <rPr>
        <u/>
        <sz val="11"/>
        <color rgb="FF155E8F"/>
        <rFont val="Roboto Regular"/>
      </rPr>
      <t xml:space="preserve"> En TEP* por día.</t>
    </r>
    <r>
      <rPr>
        <sz val="11"/>
        <color indexed="8"/>
        <rFont val="Roboto Regular"/>
      </rPr>
      <t xml:space="preserve"> Por tipo. Año 2007</t>
    </r>
  </si>
  <si>
    <r>
      <rPr>
        <b/>
        <sz val="11"/>
        <color rgb="FF155E8F"/>
        <rFont val="Roboto Regular"/>
      </rPr>
      <t xml:space="preserve">Gráfico Nº 3.c.: </t>
    </r>
    <r>
      <rPr>
        <sz val="11"/>
        <color indexed="8"/>
        <rFont val="Roboto Regular"/>
      </rPr>
      <t>Consumo de energía equivalente en el transporte individual y colectivo.</t>
    </r>
    <r>
      <rPr>
        <sz val="11"/>
        <color indexed="57"/>
        <rFont val="Roboto Regular"/>
      </rPr>
      <t xml:space="preserve"> </t>
    </r>
    <r>
      <rPr>
        <u/>
        <sz val="11"/>
        <color rgb="FF155E8F"/>
        <rFont val="Roboto Regular"/>
      </rPr>
      <t>En TEP* por día.</t>
    </r>
    <r>
      <rPr>
        <sz val="11"/>
        <color indexed="57"/>
        <rFont val="Roboto Regular"/>
      </rPr>
      <t xml:space="preserve"> </t>
    </r>
    <r>
      <rPr>
        <sz val="11"/>
        <color indexed="8"/>
        <rFont val="Roboto Regular"/>
      </rPr>
      <t>Año 2007</t>
    </r>
  </si>
  <si>
    <r>
      <rPr>
        <b/>
        <sz val="10"/>
        <color rgb="FF155E8F"/>
        <rFont val="Roboto Regular"/>
      </rPr>
      <t xml:space="preserve">Fuente: </t>
    </r>
    <r>
      <rPr>
        <sz val="10"/>
        <rFont val="Roboto Regular"/>
      </rPr>
      <t>Informe "Observatorio de Movilidad Urbana - CAF", 2009.</t>
    </r>
  </si>
  <si>
    <r>
      <rPr>
        <b/>
        <sz val="11"/>
        <color rgb="FF155E8F"/>
        <rFont val="Roboto Regular"/>
      </rPr>
      <t xml:space="preserve">Gráfico Nº 3.b.: </t>
    </r>
    <r>
      <rPr>
        <sz val="11"/>
        <color indexed="8"/>
        <rFont val="Roboto Regular"/>
      </rPr>
      <t xml:space="preserve">Consumo de energía equivalente en el transporte colectivo. </t>
    </r>
    <r>
      <rPr>
        <u/>
        <sz val="11"/>
        <color rgb="FF155E8F"/>
        <rFont val="Roboto Regular"/>
      </rPr>
      <t>En TEP* por día.</t>
    </r>
    <r>
      <rPr>
        <sz val="11"/>
        <color indexed="8"/>
        <rFont val="Roboto Regular"/>
      </rPr>
      <t xml:space="preserve"> Por tipo. Año 2007</t>
    </r>
  </si>
  <si>
    <r>
      <rPr>
        <b/>
        <sz val="11"/>
        <color rgb="FF155E8F"/>
        <rFont val="Roboto Regular"/>
      </rPr>
      <t xml:space="preserve">Gráfico Nº 3.a.: </t>
    </r>
    <r>
      <rPr>
        <sz val="11"/>
        <color indexed="8"/>
        <rFont val="Roboto Regular"/>
      </rPr>
      <t xml:space="preserve">Consumo de energía equivalente en el transporte individual. </t>
    </r>
    <r>
      <rPr>
        <u/>
        <sz val="11"/>
        <color rgb="FF155E8F"/>
        <rFont val="Roboto Regular"/>
      </rPr>
      <t>En TEP* por día.</t>
    </r>
    <r>
      <rPr>
        <sz val="11"/>
        <color indexed="8"/>
        <rFont val="Roboto Regular"/>
      </rPr>
      <t xml:space="preserve"> Por tipo. Año 2007</t>
    </r>
  </si>
  <si>
    <r>
      <rPr>
        <b/>
        <sz val="11"/>
        <color rgb="FF155E8F"/>
        <rFont val="Roboto Regular"/>
      </rPr>
      <t xml:space="preserve">Gráfico Nº 2.b.: </t>
    </r>
    <r>
      <rPr>
        <sz val="11"/>
        <color indexed="8"/>
        <rFont val="Roboto Regular"/>
      </rPr>
      <t>Consumo de diesel. En litros/día. Año 2007</t>
    </r>
  </si>
  <si>
    <r>
      <rPr>
        <b/>
        <sz val="11"/>
        <color rgb="FF155E8F"/>
        <rFont val="Roboto Regular"/>
      </rPr>
      <t xml:space="preserve">Gráfico Nº 2.a.: </t>
    </r>
    <r>
      <rPr>
        <sz val="11"/>
        <color indexed="8"/>
        <rFont val="Roboto Regular"/>
      </rPr>
      <t>Consumo de gasolina. En litros/día. Año 2007</t>
    </r>
  </si>
  <si>
    <r>
      <rPr>
        <b/>
        <sz val="10"/>
        <color rgb="FF155E8F"/>
        <rFont val="Roboto Regular"/>
      </rPr>
      <t>Fuente:</t>
    </r>
    <r>
      <rPr>
        <sz val="10"/>
        <rFont val="Roboto Regular"/>
      </rPr>
      <t xml:space="preserve"> Informe "Observatorio de Movilidad Urbana - CAF", 2009.</t>
    </r>
  </si>
  <si>
    <r>
      <rPr>
        <b/>
        <sz val="11"/>
        <color rgb="FF155E8F"/>
        <rFont val="Roboto Regular"/>
      </rPr>
      <t>Gráfico Nº 1.b.: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Precio del diesel. En centavos de dólar por litro. Año 2008</t>
    </r>
  </si>
  <si>
    <r>
      <rPr>
        <b/>
        <sz val="10"/>
        <color rgb="FF155E8F"/>
        <rFont val="Roboto Regular"/>
      </rPr>
      <t xml:space="preserve">Fuente: </t>
    </r>
    <r>
      <rPr>
        <sz val="10"/>
        <color indexed="8"/>
        <rFont val="Roboto Regular"/>
      </rPr>
      <t>GTZ, 2008.</t>
    </r>
  </si>
  <si>
    <r>
      <rPr>
        <b/>
        <sz val="11"/>
        <color rgb="FF155E8F"/>
        <rFont val="Roboto Regular"/>
      </rPr>
      <t xml:space="preserve">Gráfico Nº 1.a.: </t>
    </r>
    <r>
      <rPr>
        <sz val="11"/>
        <color indexed="8"/>
        <rFont val="Roboto Regular"/>
      </rPr>
      <t>Precio de la gasolina. En centavos de dólar por litro. Año 2008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</si>
  <si>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color indexed="8"/>
        <rFont val="Roboto Regular"/>
      </rPr>
      <t>GTZ, 2008.</t>
    </r>
  </si>
  <si>
    <r>
      <rPr>
        <b/>
        <sz val="11"/>
        <color rgb="FF155E8F"/>
        <rFont val="Arial"/>
      </rPr>
      <t xml:space="preserve">Cuadro Nº 16: </t>
    </r>
    <r>
      <rPr>
        <sz val="11"/>
        <color indexed="8"/>
        <rFont val="Arial"/>
        <family val="2"/>
      </rPr>
      <t>Consumo de energía equivalente por día por tipo de combustible - Total General. En % sobre total. Año 2007</t>
    </r>
  </si>
  <si>
    <r>
      <rPr>
        <b/>
        <sz val="10"/>
        <color rgb="FF155E8F"/>
        <rFont val="Arial"/>
      </rPr>
      <t>Fuente:</t>
    </r>
    <r>
      <rPr>
        <b/>
        <sz val="10"/>
        <rFont val="Arial"/>
        <family val="2"/>
      </rPr>
      <t xml:space="preserve"> </t>
    </r>
    <r>
      <rPr>
        <sz val="10"/>
        <rFont val="Arial"/>
      </rPr>
      <t>Informe "Observatorio de Movilidad Urbana - CAF", 2009.</t>
    </r>
  </si>
  <si>
    <r>
      <rPr>
        <b/>
        <sz val="11"/>
        <color rgb="FF155E8F"/>
        <rFont val="Roboto Regular"/>
      </rPr>
      <t xml:space="preserve">Cuadro Nº 15: </t>
    </r>
    <r>
      <rPr>
        <sz val="11"/>
        <color indexed="8"/>
        <rFont val="Roboto Regular"/>
      </rPr>
      <t xml:space="preserve">Consumo de energía equivalente por día por tipo de combustible - Total General. En </t>
    </r>
    <r>
      <rPr>
        <sz val="11"/>
        <color indexed="57"/>
        <rFont val="Roboto Regular"/>
      </rPr>
      <t>TEP/día</t>
    </r>
    <r>
      <rPr>
        <sz val="11"/>
        <color indexed="8"/>
        <rFont val="Roboto Regular"/>
      </rPr>
      <t>. Año 2007</t>
    </r>
  </si>
  <si>
    <r>
      <rPr>
        <b/>
        <sz val="10"/>
        <color rgb="FF155E8F"/>
        <rFont val="Roboto Regular"/>
      </rPr>
      <t>Fuente</t>
    </r>
    <r>
      <rPr>
        <sz val="10"/>
        <color rgb="FF155E8F"/>
        <rFont val="Roboto Regular"/>
      </rPr>
      <t>:</t>
    </r>
    <r>
      <rPr>
        <sz val="10"/>
        <color indexed="21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</si>
  <si>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rPr>
        <b/>
        <sz val="11"/>
        <color rgb="FF155E8F"/>
        <rFont val="Roboto Regular"/>
      </rPr>
      <t xml:space="preserve">Cuadro Nº 14: </t>
    </r>
    <r>
      <rPr>
        <sz val="11"/>
        <color indexed="8"/>
        <rFont val="Roboto Regular"/>
      </rPr>
      <t>Consumo de energía equivalente por día - Transporte individual. En %. Año 2007</t>
    </r>
  </si>
  <si>
    <r>
      <rPr>
        <b/>
        <sz val="11"/>
        <color rgb="FF155E8F"/>
        <rFont val="Roboto Regular"/>
      </rPr>
      <t xml:space="preserve">Cuadro Nº 13: </t>
    </r>
    <r>
      <rPr>
        <sz val="11"/>
        <color indexed="8"/>
        <rFont val="Roboto Regular"/>
      </rPr>
      <t xml:space="preserve">Consumo de energía equivalente por día - Transporte individual. </t>
    </r>
    <r>
      <rPr>
        <u/>
        <sz val="11"/>
        <color rgb="FF155E8F"/>
        <rFont val="Roboto Regular"/>
      </rPr>
      <t>En TEP/día.</t>
    </r>
    <r>
      <rPr>
        <sz val="11"/>
        <color indexed="8"/>
        <rFont val="Roboto Regular"/>
      </rPr>
      <t xml:space="preserve"> Año 2007</t>
    </r>
  </si>
  <si>
    <r>
      <rPr>
        <b/>
        <sz val="11"/>
        <color rgb="FF155E8F"/>
        <rFont val="Roboto Regular"/>
      </rPr>
      <t>Cuadro Nº 12:</t>
    </r>
    <r>
      <rPr>
        <sz val="11"/>
        <color indexed="8"/>
        <rFont val="Roboto Regular"/>
      </rPr>
      <t xml:space="preserve"> Consumo de energía equivalente por día - Transporte colectivo. En %. Año 2007</t>
    </r>
  </si>
  <si>
    <r>
      <rPr>
        <b/>
        <sz val="11"/>
        <color rgb="FF155E8F"/>
        <rFont val="Roboto Regular"/>
      </rPr>
      <t xml:space="preserve">Cuadro Nº 11: </t>
    </r>
    <r>
      <rPr>
        <sz val="11"/>
        <color indexed="8"/>
        <rFont val="Roboto Regular"/>
      </rPr>
      <t xml:space="preserve">Consumo de energía equivalente por día - Transporte colectivo. </t>
    </r>
    <r>
      <rPr>
        <sz val="11"/>
        <color indexed="57"/>
        <rFont val="Roboto Regular"/>
      </rPr>
      <t>En TEP/día</t>
    </r>
    <r>
      <rPr>
        <sz val="11"/>
        <color indexed="8"/>
        <rFont val="Roboto Regular"/>
      </rPr>
      <t>. Año 2007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</si>
  <si>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rFont val="Roboto Regular"/>
      </rPr>
      <t>Informe "Observatorio de Movilidad Urbana - CAF", 2010.</t>
    </r>
  </si>
  <si>
    <r>
      <rPr>
        <b/>
        <sz val="11"/>
        <color rgb="FF155E8F"/>
        <rFont val="Roboto Regular"/>
      </rPr>
      <t xml:space="preserve">Cuadro Nº 10: </t>
    </r>
    <r>
      <rPr>
        <sz val="11"/>
        <color indexed="8"/>
        <rFont val="Roboto Regular"/>
      </rPr>
      <t>Consumo de energía por día. Por tipo de vehículo de transporte individual. Año 2007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</si>
  <si>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I</t>
    </r>
    <r>
      <rPr>
        <sz val="10"/>
        <rFont val="Roboto Regular"/>
      </rPr>
      <t>nforme "Observatorio de Movilidad Urbana - CAF", 2009.</t>
    </r>
  </si>
  <si>
    <r>
      <rPr>
        <b/>
        <sz val="11"/>
        <color rgb="FF155E8F"/>
        <rFont val="Roboto Regular"/>
      </rPr>
      <t xml:space="preserve">Cuadro Nº 9: </t>
    </r>
    <r>
      <rPr>
        <sz val="11"/>
        <color indexed="8"/>
        <rFont val="Roboto Regular"/>
      </rPr>
      <t>Consumo de energía por día. Por tipo de vehículo de transporte colectivo. Año 2007</t>
    </r>
  </si>
  <si>
    <r>
      <rPr>
        <b/>
        <sz val="10"/>
        <color rgb="FF155E8F"/>
        <rFont val="Roboto Regular"/>
      </rPr>
      <t>Fuente:</t>
    </r>
    <r>
      <rPr>
        <b/>
        <sz val="10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</si>
  <si>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rPr>
        <b/>
        <sz val="11"/>
        <color rgb="FF155E8F"/>
        <rFont val="Roboto Regular"/>
      </rPr>
      <t>Cuadro Nº 8:</t>
    </r>
    <r>
      <rPr>
        <b/>
        <sz val="11"/>
        <color indexed="21"/>
        <rFont val="Roboto Regular"/>
      </rPr>
      <t xml:space="preserve"> </t>
    </r>
    <r>
      <rPr>
        <sz val="11"/>
        <color indexed="8"/>
        <rFont val="Roboto Regular"/>
      </rPr>
      <t>Consumo de energía por día. Por tipo de vehículo de transporte colectivo automotor.  Año 2007</t>
    </r>
  </si>
  <si>
    <r>
      <rPr>
        <b/>
        <sz val="11"/>
        <color rgb="FF155E8F"/>
        <rFont val="Roboto Regular"/>
      </rPr>
      <t xml:space="preserve">Cuadro Nº 7: </t>
    </r>
    <r>
      <rPr>
        <sz val="11"/>
        <color indexed="8"/>
        <rFont val="Roboto Regular"/>
      </rPr>
      <t>Consumo de energía por km. Por tipo de vehículo de transporte individual. Año 2007</t>
    </r>
  </si>
  <si>
    <r>
      <rPr>
        <b/>
        <sz val="11"/>
        <color rgb="FF155E8F"/>
        <rFont val="Roboto Regular"/>
      </rPr>
      <t>Cuadro Nº 6:</t>
    </r>
    <r>
      <rPr>
        <b/>
        <sz val="11"/>
        <color indexed="21"/>
        <rFont val="Roboto Regular"/>
      </rPr>
      <t xml:space="preserve"> </t>
    </r>
    <r>
      <rPr>
        <sz val="11"/>
        <color indexed="8"/>
        <rFont val="Roboto Regular"/>
      </rPr>
      <t>Coeficiente de consumo de energía. Por vehículo de transporte colectivo. Año 2007</t>
    </r>
  </si>
  <si>
    <r>
      <rPr>
        <b/>
        <sz val="11"/>
        <color rgb="FF155E8F"/>
        <rFont val="Roboto Regular"/>
      </rPr>
      <t xml:space="preserve">Cuadro Nº 5: </t>
    </r>
    <r>
      <rPr>
        <sz val="11"/>
        <color indexed="8"/>
        <rFont val="Roboto Regular"/>
      </rPr>
      <t>Coeficiente de consumo de energía. Por vehículo de transporte individual. Año 2007</t>
    </r>
  </si>
  <si>
    <r>
      <rPr>
        <b/>
        <sz val="11"/>
        <color rgb="FF155E8F"/>
        <rFont val="Roboto Regular"/>
      </rPr>
      <t xml:space="preserve">Cuadro Nº 4: </t>
    </r>
    <r>
      <rPr>
        <sz val="11"/>
        <color indexed="8"/>
        <rFont val="Roboto Regular"/>
      </rPr>
      <t>Costo de la energía utilizada. En dólares. Año 2007</t>
    </r>
  </si>
  <si>
    <r>
      <rPr>
        <b/>
        <sz val="11"/>
        <color rgb="FF155E8F"/>
        <rFont val="Roboto Regular"/>
      </rPr>
      <t>Cuadro Nº 3:</t>
    </r>
    <r>
      <rPr>
        <b/>
        <sz val="11"/>
        <color indexed="21"/>
        <rFont val="Roboto Regular"/>
      </rPr>
      <t xml:space="preserve"> </t>
    </r>
    <r>
      <rPr>
        <sz val="11"/>
        <color indexed="8"/>
        <rFont val="Roboto Regular"/>
      </rPr>
      <t>Consumo diario por tipo de energía y modo de transporte. Año 2007</t>
    </r>
  </si>
  <si>
    <r>
      <rPr>
        <b/>
        <sz val="11"/>
        <color rgb="FF155E8F"/>
        <rFont val="Roboto Regular"/>
      </rPr>
      <t xml:space="preserve">Cuadro Nº 2: </t>
    </r>
    <r>
      <rPr>
        <sz val="11"/>
        <color indexed="8"/>
        <rFont val="Roboto Regular"/>
      </rPr>
      <t>Tipo de energía utilizada en los vehículos de transporte individual y colectivo*. Año 2007</t>
    </r>
  </si>
  <si>
    <r>
      <rPr>
        <b/>
        <sz val="11"/>
        <color rgb="FF155E8F"/>
        <rFont val="Roboto Regular"/>
      </rPr>
      <t>Cuadro Nº 1:</t>
    </r>
    <r>
      <rPr>
        <b/>
        <sz val="11"/>
        <color indexed="21"/>
        <rFont val="Roboto Regular"/>
      </rPr>
      <t xml:space="preserve"> </t>
    </r>
    <r>
      <rPr>
        <sz val="11"/>
        <color indexed="8"/>
        <rFont val="Roboto Regular"/>
      </rPr>
      <t>Comparación del costo del combustible entre ciudades del OMU y con otras regiones. Año 2007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</si>
  <si>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color indexed="8"/>
        <rFont val="Roboto Regular"/>
      </rPr>
      <t>GTZ, 2008.</t>
    </r>
  </si>
  <si>
    <t xml:space="preserve">Observatorio de Movilidad Urbana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</si>
</sst>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 * #,##0.00_ ;_ * \-#,##0.00_ ;_ * &quot;-&quot;??_ ;_ @_ "/>
    <numFmt numFmtId="165" formatCode="_(* #,##0_);_(* \(#,##0\);_(* &quot;-&quot;_);_(@_)"/>
    <numFmt numFmtId="166" formatCode="_(* #,##0.00_);_(* \(#,##0.00\);_(* &quot;-&quot;??_);_(@_)"/>
    <numFmt numFmtId="167" formatCode="#,##0.0"/>
    <numFmt numFmtId="168" formatCode="0.0"/>
    <numFmt numFmtId="169" formatCode="0.0%"/>
    <numFmt numFmtId="170" formatCode="_ * #,##0_ ;_ * \-#,##0_ ;_ * &quot;-&quot;??_ ;_ @_ "/>
  </numFmts>
  <fonts count="8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</font>
    <font>
      <b/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name val="Calibri"/>
      <family val="2"/>
    </font>
    <font>
      <u/>
      <sz val="11"/>
      <color indexed="12"/>
      <name val="Calibri"/>
      <family val="2"/>
    </font>
    <font>
      <sz val="8"/>
      <name val="Calibri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0"/>
      <color indexed="8"/>
      <name val="Roboto Regular"/>
    </font>
    <font>
      <sz val="11"/>
      <color indexed="8"/>
      <name val="Roboto Regular"/>
    </font>
    <font>
      <b/>
      <sz val="10"/>
      <color indexed="8"/>
      <name val="Roboto Regular"/>
    </font>
    <font>
      <u/>
      <sz val="10"/>
      <color indexed="12"/>
      <name val="Roboto Regular"/>
    </font>
    <font>
      <u/>
      <sz val="12"/>
      <color indexed="12"/>
      <name val="Roboto Regular"/>
    </font>
    <font>
      <b/>
      <sz val="12"/>
      <color indexed="8"/>
      <name val="Roboto Regular"/>
    </font>
    <font>
      <sz val="10"/>
      <name val="Roboto Regular"/>
    </font>
    <font>
      <sz val="11"/>
      <name val="Roboto Regular"/>
    </font>
    <font>
      <b/>
      <sz val="12"/>
      <name val="Roboto Regular"/>
    </font>
    <font>
      <b/>
      <sz val="11"/>
      <color indexed="8"/>
      <name val="Roboto Regular"/>
    </font>
    <font>
      <sz val="11"/>
      <color indexed="8"/>
      <name val="Roboto Regular"/>
    </font>
    <font>
      <b/>
      <sz val="11"/>
      <color indexed="21"/>
      <name val="Roboto Regular"/>
    </font>
    <font>
      <sz val="10"/>
      <color indexed="8"/>
      <name val="Roboto Regular"/>
    </font>
    <font>
      <sz val="12"/>
      <color indexed="21"/>
      <name val="Roboto Regular"/>
    </font>
    <font>
      <sz val="8"/>
      <name val="Roboto Regular"/>
    </font>
    <font>
      <sz val="9"/>
      <name val="Roboto Regular"/>
    </font>
    <font>
      <b/>
      <sz val="9"/>
      <name val="Roboto Regular"/>
    </font>
    <font>
      <sz val="12"/>
      <name val="Roboto Regular"/>
    </font>
    <font>
      <b/>
      <sz val="10"/>
      <name val="Roboto Regular"/>
    </font>
    <font>
      <vertAlign val="superscript"/>
      <sz val="12"/>
      <color indexed="21"/>
      <name val="Roboto Regular"/>
    </font>
    <font>
      <b/>
      <sz val="11"/>
      <name val="Roboto Regular"/>
    </font>
    <font>
      <sz val="12"/>
      <color indexed="8"/>
      <name val="Roboto Regular"/>
    </font>
    <font>
      <sz val="10"/>
      <color indexed="9"/>
      <name val="Roboto Regular"/>
    </font>
    <font>
      <sz val="10"/>
      <color indexed="21"/>
      <name val="Roboto Regular"/>
    </font>
    <font>
      <b/>
      <sz val="10"/>
      <color indexed="9"/>
      <name val="Roboto Regular"/>
    </font>
    <font>
      <b/>
      <sz val="10"/>
      <color indexed="21"/>
      <name val="Roboto Regular"/>
    </font>
    <font>
      <sz val="12"/>
      <name val="Arial"/>
    </font>
    <font>
      <sz val="12"/>
      <color indexed="8"/>
      <name val="Arial"/>
    </font>
    <font>
      <u/>
      <sz val="11"/>
      <color indexed="12"/>
      <name val="Roboto Regular"/>
    </font>
    <font>
      <sz val="9"/>
      <color indexed="8"/>
      <name val="Roboto Regular"/>
    </font>
    <font>
      <sz val="11"/>
      <color indexed="21"/>
      <name val="Roboto Regular"/>
    </font>
    <font>
      <vertAlign val="superscript"/>
      <sz val="12"/>
      <color indexed="8"/>
      <name val="Arial"/>
    </font>
    <font>
      <vertAlign val="superscript"/>
      <sz val="12"/>
      <color indexed="8"/>
      <name val="Roboto Regular"/>
    </font>
    <font>
      <sz val="12"/>
      <color indexed="57"/>
      <name val="Roboto Regular"/>
    </font>
    <font>
      <sz val="11"/>
      <color indexed="57"/>
      <name val="Roboto Regular"/>
    </font>
    <font>
      <sz val="12"/>
      <color rgb="FF155E89"/>
      <name val="Roboto Regular"/>
    </font>
    <font>
      <sz val="24"/>
      <color rgb="FF155E8F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Roboto Regular"/>
    </font>
    <font>
      <sz val="11"/>
      <color theme="1"/>
      <name val="Roboto Regular"/>
    </font>
    <font>
      <sz val="12"/>
      <color theme="1"/>
      <name val="Roboto Regular"/>
    </font>
    <font>
      <sz val="14"/>
      <color rgb="FF155E8F"/>
      <name val="Roboto Regular"/>
    </font>
    <font>
      <sz val="16"/>
      <color rgb="FF155E8F"/>
      <name val="Roboto Regular"/>
    </font>
    <font>
      <sz val="28"/>
      <color rgb="FF155E89"/>
      <name val="Roboto Regular"/>
    </font>
    <font>
      <sz val="28"/>
      <color rgb="FF155E89"/>
      <name val="Arial"/>
    </font>
    <font>
      <b/>
      <sz val="28"/>
      <color rgb="FF155E89"/>
      <name val="Arial"/>
    </font>
    <font>
      <sz val="12"/>
      <color rgb="FF155E89"/>
      <name val="Arial"/>
    </font>
    <font>
      <sz val="11"/>
      <color rgb="FFFF0000"/>
      <name val="Roboto Regular"/>
    </font>
    <font>
      <sz val="12"/>
      <color theme="1"/>
      <name val="Arial"/>
    </font>
    <font>
      <sz val="12"/>
      <color rgb="FFFF0000"/>
      <name val="Roboto Regular"/>
    </font>
    <font>
      <sz val="16"/>
      <color theme="0"/>
      <name val="Roboto Regular"/>
    </font>
    <font>
      <b/>
      <sz val="12"/>
      <color theme="1"/>
      <name val="Roboto Regular"/>
    </font>
    <font>
      <b/>
      <sz val="12"/>
      <color rgb="FFFF0000"/>
      <name val="Roboto Regular"/>
    </font>
    <font>
      <sz val="14"/>
      <color rgb="FF155E89"/>
      <name val="Roboto Regular"/>
    </font>
    <font>
      <vertAlign val="superscript"/>
      <sz val="10"/>
      <color theme="0"/>
      <name val="Roboto Regular"/>
    </font>
    <font>
      <sz val="10"/>
      <color theme="0"/>
      <name val="Roboto Regular"/>
    </font>
    <font>
      <b/>
      <sz val="10"/>
      <color theme="0"/>
      <name val="Roboto Regular"/>
    </font>
    <font>
      <sz val="10"/>
      <color theme="0"/>
      <name val="Arial"/>
      <family val="2"/>
    </font>
    <font>
      <b/>
      <sz val="11"/>
      <color rgb="FF155E8F"/>
      <name val="Roboto Regular"/>
    </font>
    <font>
      <b/>
      <sz val="10"/>
      <color rgb="FF155E8F"/>
      <name val="Roboto Regular"/>
    </font>
    <font>
      <sz val="12"/>
      <color rgb="FF155E8F"/>
      <name val="Roboto Regular"/>
    </font>
    <font>
      <sz val="12"/>
      <color rgb="FF155E8F"/>
      <name val="Wingdings"/>
    </font>
    <font>
      <sz val="10"/>
      <color rgb="FF155E8F"/>
      <name val="Roboto Regular"/>
    </font>
    <font>
      <b/>
      <sz val="11"/>
      <color rgb="FF155E8F"/>
      <name val="Arial"/>
    </font>
    <font>
      <b/>
      <sz val="10"/>
      <color rgb="FF155E8F"/>
      <name val="Arial"/>
    </font>
    <font>
      <sz val="11"/>
      <color rgb="FF155E8F"/>
      <name val="Roboto Regular"/>
    </font>
    <font>
      <u/>
      <sz val="11"/>
      <color rgb="FF155E8F"/>
      <name val="Roboto Regula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F8F3"/>
      </patternFill>
    </fill>
    <fill>
      <patternFill patternType="solid">
        <fgColor rgb="FFE5E5E5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3F3F3"/>
        <bgColor indexed="64"/>
      </patternFill>
    </fill>
    <fill>
      <patternFill patternType="solid">
        <fgColor rgb="FFFDFC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55E89"/>
        <bgColor indexed="64"/>
      </patternFill>
    </fill>
    <fill>
      <patternFill patternType="solid">
        <fgColor rgb="FF48AA43"/>
        <bgColor indexed="64"/>
      </patternFill>
    </fill>
    <fill>
      <patternFill patternType="solid">
        <fgColor rgb="FFF6F5ED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rgb="FFE5E5E5"/>
      </right>
      <top/>
      <bottom style="thin">
        <color rgb="FFE5E5E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E5E5E5"/>
      </bottom>
      <diagonal/>
    </border>
    <border>
      <left style="thin">
        <color theme="0"/>
      </left>
      <right style="thin">
        <color rgb="FFE5E5E5"/>
      </right>
      <top style="thin">
        <color theme="0"/>
      </top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1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2" fillId="2" borderId="0">
      <alignment horizontal="left" vertical="center" indent="2"/>
    </xf>
    <xf numFmtId="0" fontId="53" fillId="3" borderId="0" applyBorder="0" applyAlignment="0" applyProtection="0">
      <alignment horizontal="center"/>
    </xf>
  </cellStyleXfs>
  <cellXfs count="386">
    <xf numFmtId="0" fontId="0" fillId="0" borderId="0" xfId="0"/>
    <xf numFmtId="0" fontId="2" fillId="0" borderId="0" xfId="0" applyFont="1"/>
    <xf numFmtId="0" fontId="0" fillId="0" borderId="0" xfId="0" applyFill="1"/>
    <xf numFmtId="0" fontId="7" fillId="0" borderId="0" xfId="9" applyFont="1"/>
    <xf numFmtId="0" fontId="55" fillId="0" borderId="0" xfId="0" applyFont="1"/>
    <xf numFmtId="0" fontId="15" fillId="0" borderId="0" xfId="1" applyFont="1" applyAlignment="1" applyProtection="1"/>
    <xf numFmtId="0" fontId="4" fillId="0" borderId="0" xfId="0" applyFont="1" applyAlignment="1">
      <alignment vertical="center"/>
    </xf>
    <xf numFmtId="3" fontId="16" fillId="0" borderId="0" xfId="9" applyNumberFormat="1" applyFont="1" applyAlignment="1">
      <alignment vertical="top" wrapText="1"/>
    </xf>
    <xf numFmtId="0" fontId="16" fillId="0" borderId="0" xfId="9" applyFont="1" applyAlignment="1"/>
    <xf numFmtId="0" fontId="16" fillId="0" borderId="0" xfId="9" applyFont="1"/>
    <xf numFmtId="0" fontId="3" fillId="0" borderId="0" xfId="9" applyFont="1"/>
    <xf numFmtId="9" fontId="3" fillId="0" borderId="0" xfId="9" applyNumberFormat="1" applyFont="1"/>
    <xf numFmtId="9" fontId="3" fillId="0" borderId="0" xfId="10" applyFont="1"/>
    <xf numFmtId="0" fontId="56" fillId="0" borderId="0" xfId="0" applyFont="1"/>
    <xf numFmtId="0" fontId="57" fillId="0" borderId="0" xfId="0" applyFont="1"/>
    <xf numFmtId="0" fontId="19" fillId="0" borderId="0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 wrapText="1"/>
    </xf>
    <xf numFmtId="0" fontId="58" fillId="4" borderId="1" xfId="0" applyFont="1" applyFill="1" applyBorder="1" applyAlignment="1">
      <alignment horizontal="center" vertical="center" wrapText="1"/>
    </xf>
    <xf numFmtId="0" fontId="58" fillId="4" borderId="2" xfId="0" applyFont="1" applyFill="1" applyBorder="1" applyAlignment="1">
      <alignment horizontal="center" vertical="center" wrapText="1"/>
    </xf>
    <xf numFmtId="0" fontId="58" fillId="5" borderId="1" xfId="0" applyFont="1" applyFill="1" applyBorder="1" applyAlignment="1">
      <alignment horizontal="center" vertical="center"/>
    </xf>
    <xf numFmtId="0" fontId="58" fillId="5" borderId="1" xfId="0" applyFont="1" applyFill="1" applyBorder="1" applyAlignment="1">
      <alignment horizontal="center" vertical="center" wrapText="1"/>
    </xf>
    <xf numFmtId="0" fontId="0" fillId="2" borderId="0" xfId="0" applyFill="1"/>
    <xf numFmtId="0" fontId="23" fillId="2" borderId="0" xfId="0" applyFont="1" applyFill="1" applyBorder="1"/>
    <xf numFmtId="0" fontId="59" fillId="2" borderId="0" xfId="14" applyFont="1" applyFill="1" applyBorder="1" applyAlignment="1">
      <alignment vertical="center" wrapText="1"/>
    </xf>
    <xf numFmtId="0" fontId="60" fillId="2" borderId="0" xfId="14" applyFont="1" applyFill="1" applyBorder="1" applyAlignment="1">
      <alignment vertical="center"/>
    </xf>
    <xf numFmtId="0" fontId="59" fillId="6" borderId="0" xfId="0" applyFont="1" applyFill="1" applyAlignment="1">
      <alignment horizontal="right" vertical="center" wrapText="1"/>
    </xf>
    <xf numFmtId="0" fontId="59" fillId="6" borderId="0" xfId="0" applyFont="1" applyFill="1" applyAlignment="1">
      <alignment horizontal="right" vertical="center" wrapText="1"/>
    </xf>
    <xf numFmtId="0" fontId="59" fillId="6" borderId="0" xfId="0" applyFont="1" applyFill="1" applyAlignment="1">
      <alignment vertical="center" wrapText="1"/>
    </xf>
    <xf numFmtId="3" fontId="24" fillId="0" borderId="0" xfId="9" applyNumberFormat="1" applyFont="1" applyAlignment="1">
      <alignment vertical="top" wrapText="1"/>
    </xf>
    <xf numFmtId="0" fontId="24" fillId="0" borderId="0" xfId="9" applyFont="1" applyAlignment="1"/>
    <xf numFmtId="0" fontId="24" fillId="0" borderId="0" xfId="9" applyFont="1"/>
    <xf numFmtId="0" fontId="57" fillId="0" borderId="0" xfId="0" applyFont="1" applyFill="1"/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/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57" fillId="0" borderId="0" xfId="0" applyFont="1" applyAlignment="1">
      <alignment vertical="center"/>
    </xf>
    <xf numFmtId="0" fontId="56" fillId="0" borderId="0" xfId="0" applyFont="1" applyFill="1" applyBorder="1"/>
    <xf numFmtId="0" fontId="19" fillId="0" borderId="0" xfId="0" applyFont="1" applyFill="1" applyBorder="1"/>
    <xf numFmtId="0" fontId="19" fillId="0" borderId="0" xfId="0" applyFont="1" applyFill="1"/>
    <xf numFmtId="0" fontId="19" fillId="0" borderId="0" xfId="0" applyFont="1"/>
    <xf numFmtId="0" fontId="20" fillId="0" borderId="0" xfId="1" applyFont="1" applyAlignment="1" applyProtection="1"/>
    <xf numFmtId="0" fontId="58" fillId="0" borderId="1" xfId="0" applyFont="1" applyFill="1" applyBorder="1" applyAlignment="1">
      <alignment vertical="center"/>
    </xf>
    <xf numFmtId="0" fontId="52" fillId="0" borderId="1" xfId="0" applyFont="1" applyFill="1" applyBorder="1" applyAlignment="1">
      <alignment horizontal="left" vertical="center" indent="1"/>
    </xf>
    <xf numFmtId="167" fontId="26" fillId="0" borderId="0" xfId="0" applyNumberFormat="1" applyFont="1"/>
    <xf numFmtId="167" fontId="57" fillId="0" borderId="0" xfId="0" applyNumberFormat="1" applyFont="1"/>
    <xf numFmtId="167" fontId="56" fillId="0" borderId="0" xfId="0" applyNumberFormat="1" applyFont="1" applyFill="1" applyBorder="1"/>
    <xf numFmtId="0" fontId="56" fillId="0" borderId="0" xfId="0" applyFont="1" applyBorder="1"/>
    <xf numFmtId="0" fontId="20" fillId="0" borderId="0" xfId="1" applyFont="1" applyBorder="1" applyAlignment="1" applyProtection="1"/>
    <xf numFmtId="167" fontId="58" fillId="0" borderId="1" xfId="0" applyNumberFormat="1" applyFont="1" applyBorder="1" applyAlignment="1">
      <alignment vertical="center"/>
    </xf>
    <xf numFmtId="167" fontId="52" fillId="0" borderId="1" xfId="0" applyNumberFormat="1" applyFont="1" applyBorder="1" applyAlignment="1">
      <alignment horizontal="left" vertical="center" indent="1"/>
    </xf>
    <xf numFmtId="0" fontId="52" fillId="0" borderId="1" xfId="0" applyFont="1" applyBorder="1" applyAlignment="1">
      <alignment horizontal="left" vertical="center" indent="1"/>
    </xf>
    <xf numFmtId="0" fontId="23" fillId="0" borderId="0" xfId="0" applyFont="1"/>
    <xf numFmtId="0" fontId="24" fillId="0" borderId="0" xfId="0" applyFont="1"/>
    <xf numFmtId="0" fontId="23" fillId="0" borderId="0" xfId="0" applyFont="1" applyFill="1"/>
    <xf numFmtId="0" fontId="35" fillId="0" borderId="0" xfId="0" applyFont="1" applyAlignment="1">
      <alignment vertical="center"/>
    </xf>
    <xf numFmtId="3" fontId="34" fillId="0" borderId="1" xfId="0" applyNumberFormat="1" applyFont="1" applyBorder="1" applyAlignment="1">
      <alignment horizontal="right" vertical="center"/>
    </xf>
    <xf numFmtId="3" fontId="25" fillId="0" borderId="1" xfId="0" applyNumberFormat="1" applyFont="1" applyBorder="1" applyAlignment="1">
      <alignment horizontal="right" vertical="center"/>
    </xf>
    <xf numFmtId="3" fontId="34" fillId="0" borderId="1" xfId="0" applyNumberFormat="1" applyFont="1" applyFill="1" applyBorder="1" applyAlignment="1">
      <alignment horizontal="right" vertical="center"/>
    </xf>
    <xf numFmtId="3" fontId="25" fillId="0" borderId="1" xfId="0" applyNumberFormat="1" applyFont="1" applyFill="1" applyBorder="1" applyAlignment="1">
      <alignment horizontal="right" vertical="center"/>
    </xf>
    <xf numFmtId="0" fontId="35" fillId="0" borderId="0" xfId="0" applyFont="1"/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4" fontId="34" fillId="0" borderId="1" xfId="0" applyNumberFormat="1" applyFont="1" applyFill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3" fontId="25" fillId="0" borderId="1" xfId="0" applyNumberFormat="1" applyFont="1" applyFill="1" applyBorder="1" applyAlignment="1">
      <alignment vertical="center" wrapText="1"/>
    </xf>
    <xf numFmtId="2" fontId="34" fillId="0" borderId="1" xfId="0" applyNumberFormat="1" applyFont="1" applyBorder="1" applyAlignment="1">
      <alignment vertical="center" wrapText="1"/>
    </xf>
    <xf numFmtId="4" fontId="34" fillId="0" borderId="1" xfId="0" applyNumberFormat="1" applyFont="1" applyFill="1" applyBorder="1" applyAlignment="1">
      <alignment horizontal="right" vertical="center" wrapText="1"/>
    </xf>
    <xf numFmtId="167" fontId="52" fillId="0" borderId="1" xfId="0" applyNumberFormat="1" applyFont="1" applyBorder="1" applyAlignment="1">
      <alignment horizontal="left" vertical="center" wrapText="1" indent="1"/>
    </xf>
    <xf numFmtId="0" fontId="52" fillId="0" borderId="1" xfId="0" applyFont="1" applyBorder="1" applyAlignment="1">
      <alignment horizontal="left" vertical="center" wrapText="1" indent="1"/>
    </xf>
    <xf numFmtId="0" fontId="23" fillId="0" borderId="0" xfId="0" applyFont="1" applyAlignment="1">
      <alignment vertical="center"/>
    </xf>
    <xf numFmtId="0" fontId="34" fillId="0" borderId="1" xfId="0" applyFont="1" applyFill="1" applyBorder="1" applyAlignment="1">
      <alignment vertical="center" wrapText="1"/>
    </xf>
    <xf numFmtId="2" fontId="34" fillId="0" borderId="1" xfId="0" applyNumberFormat="1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right" vertical="center" wrapText="1"/>
    </xf>
    <xf numFmtId="2" fontId="25" fillId="0" borderId="1" xfId="0" applyNumberFormat="1" applyFont="1" applyFill="1" applyBorder="1" applyAlignment="1">
      <alignment horizontal="right" vertical="center" wrapText="1"/>
    </xf>
    <xf numFmtId="0" fontId="52" fillId="0" borderId="1" xfId="0" applyFont="1" applyFill="1" applyBorder="1" applyAlignment="1">
      <alignment horizontal="left" vertical="center" wrapText="1" indent="1"/>
    </xf>
    <xf numFmtId="4" fontId="24" fillId="0" borderId="0" xfId="9" applyNumberFormat="1" applyFont="1"/>
    <xf numFmtId="4" fontId="24" fillId="0" borderId="0" xfId="9" applyNumberFormat="1" applyFont="1" applyAlignment="1">
      <alignment vertical="top" wrapText="1"/>
    </xf>
    <xf numFmtId="4" fontId="23" fillId="0" borderId="0" xfId="9" applyNumberFormat="1" applyFont="1"/>
    <xf numFmtId="4" fontId="23" fillId="0" borderId="0" xfId="9" applyNumberFormat="1" applyFont="1" applyAlignment="1">
      <alignment vertical="top" wrapText="1"/>
    </xf>
    <xf numFmtId="0" fontId="23" fillId="0" borderId="0" xfId="9" applyFont="1"/>
    <xf numFmtId="2" fontId="34" fillId="0" borderId="1" xfId="0" applyNumberFormat="1" applyFont="1" applyFill="1" applyBorder="1" applyAlignment="1">
      <alignment vertical="center" wrapText="1"/>
    </xf>
    <xf numFmtId="4" fontId="34" fillId="0" borderId="1" xfId="9" applyNumberFormat="1" applyFont="1" applyBorder="1" applyAlignment="1">
      <alignment horizontal="right" vertical="center"/>
    </xf>
    <xf numFmtId="3" fontId="52" fillId="0" borderId="1" xfId="9" applyNumberFormat="1" applyFont="1" applyBorder="1" applyAlignment="1">
      <alignment horizontal="left" vertical="center" indent="1"/>
    </xf>
    <xf numFmtId="4" fontId="25" fillId="0" borderId="3" xfId="9" applyNumberFormat="1" applyFont="1" applyBorder="1" applyAlignment="1">
      <alignment vertical="center"/>
    </xf>
    <xf numFmtId="4" fontId="34" fillId="0" borderId="4" xfId="9" applyNumberFormat="1" applyFont="1" applyBorder="1" applyAlignment="1">
      <alignment vertical="center" wrapText="1"/>
    </xf>
    <xf numFmtId="4" fontId="37" fillId="0" borderId="0" xfId="9" applyNumberFormat="1" applyFont="1"/>
    <xf numFmtId="0" fontId="24" fillId="0" borderId="0" xfId="9" applyFont="1" applyAlignment="1">
      <alignment vertical="center" wrapText="1"/>
    </xf>
    <xf numFmtId="0" fontId="24" fillId="0" borderId="0" xfId="9" applyFont="1" applyFill="1" applyAlignment="1">
      <alignment vertical="center" wrapText="1"/>
    </xf>
    <xf numFmtId="0" fontId="31" fillId="0" borderId="0" xfId="9" applyFont="1"/>
    <xf numFmtId="0" fontId="23" fillId="0" borderId="0" xfId="9" applyFont="1" applyFill="1" applyBorder="1"/>
    <xf numFmtId="0" fontId="32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20" fillId="0" borderId="0" xfId="1" applyFont="1" applyFill="1" applyBorder="1" applyAlignment="1" applyProtection="1"/>
    <xf numFmtId="4" fontId="34" fillId="0" borderId="1" xfId="9" applyNumberFormat="1" applyFont="1" applyFill="1" applyBorder="1" applyAlignment="1">
      <alignment horizontal="right" vertical="center" wrapText="1"/>
    </xf>
    <xf numFmtId="4" fontId="52" fillId="0" borderId="1" xfId="9" applyNumberFormat="1" applyFont="1" applyFill="1" applyBorder="1" applyAlignment="1">
      <alignment horizontal="left" vertical="center" wrapText="1" indent="1"/>
    </xf>
    <xf numFmtId="167" fontId="52" fillId="0" borderId="1" xfId="0" applyNumberFormat="1" applyFont="1" applyFill="1" applyBorder="1" applyAlignment="1">
      <alignment horizontal="left" vertical="center" wrapText="1" indent="1"/>
    </xf>
    <xf numFmtId="4" fontId="23" fillId="0" borderId="0" xfId="9" applyNumberFormat="1" applyFont="1" applyFill="1" applyBorder="1" applyAlignment="1">
      <alignment vertical="top" wrapText="1"/>
    </xf>
    <xf numFmtId="0" fontId="35" fillId="0" borderId="0" xfId="0" applyFont="1" applyFill="1" applyBorder="1"/>
    <xf numFmtId="4" fontId="23" fillId="0" borderId="0" xfId="9" applyNumberFormat="1" applyFont="1" applyFill="1" applyBorder="1"/>
    <xf numFmtId="0" fontId="35" fillId="0" borderId="0" xfId="9" applyFont="1" applyFill="1" applyBorder="1"/>
    <xf numFmtId="0" fontId="23" fillId="0" borderId="0" xfId="9" applyFont="1" applyFill="1" applyBorder="1" applyAlignment="1">
      <alignment vertical="center" wrapText="1"/>
    </xf>
    <xf numFmtId="3" fontId="24" fillId="0" borderId="0" xfId="9" applyNumberFormat="1" applyFont="1" applyAlignment="1">
      <alignment vertical="center" wrapText="1"/>
    </xf>
    <xf numFmtId="0" fontId="24" fillId="0" borderId="0" xfId="9" applyFont="1" applyAlignment="1">
      <alignment vertical="top" wrapText="1"/>
    </xf>
    <xf numFmtId="3" fontId="23" fillId="0" borderId="0" xfId="9" applyNumberFormat="1" applyFont="1" applyFill="1" applyBorder="1"/>
    <xf numFmtId="0" fontId="23" fillId="0" borderId="0" xfId="9" applyFont="1" applyFill="1" applyBorder="1" applyAlignment="1">
      <alignment vertical="top" wrapText="1"/>
    </xf>
    <xf numFmtId="0" fontId="23" fillId="0" borderId="0" xfId="0" applyFont="1" applyFill="1" applyBorder="1" applyAlignment="1">
      <alignment vertical="center"/>
    </xf>
    <xf numFmtId="3" fontId="24" fillId="0" borderId="0" xfId="9" applyNumberFormat="1" applyFont="1"/>
    <xf numFmtId="3" fontId="34" fillId="0" borderId="1" xfId="9" applyNumberFormat="1" applyFont="1" applyFill="1" applyBorder="1" applyAlignment="1">
      <alignment vertical="center" wrapText="1"/>
    </xf>
    <xf numFmtId="3" fontId="52" fillId="0" borderId="1" xfId="9" applyNumberFormat="1" applyFont="1" applyFill="1" applyBorder="1" applyAlignment="1">
      <alignment horizontal="left" vertical="center" wrapText="1" indent="1"/>
    </xf>
    <xf numFmtId="0" fontId="23" fillId="0" borderId="0" xfId="9" applyFont="1" applyFill="1" applyBorder="1" applyAlignment="1">
      <alignment vertical="center"/>
    </xf>
    <xf numFmtId="0" fontId="24" fillId="0" borderId="0" xfId="9" applyFont="1" applyAlignment="1">
      <alignment vertical="center"/>
    </xf>
    <xf numFmtId="0" fontId="23" fillId="0" borderId="0" xfId="9" applyFont="1" applyAlignment="1">
      <alignment vertical="top" wrapText="1"/>
    </xf>
    <xf numFmtId="0" fontId="23" fillId="0" borderId="0" xfId="9" applyFont="1" applyAlignment="1">
      <alignment vertical="center" wrapText="1"/>
    </xf>
    <xf numFmtId="0" fontId="24" fillId="0" borderId="0" xfId="9" applyFont="1" applyFill="1"/>
    <xf numFmtId="0" fontId="23" fillId="0" borderId="0" xfId="9" applyFont="1" applyFill="1"/>
    <xf numFmtId="3" fontId="34" fillId="0" borderId="1" xfId="9" applyNumberFormat="1" applyFont="1" applyFill="1" applyBorder="1" applyAlignment="1">
      <alignment vertical="center"/>
    </xf>
    <xf numFmtId="3" fontId="38" fillId="0" borderId="1" xfId="9" applyNumberFormat="1" applyFont="1" applyFill="1" applyBorder="1" applyAlignment="1">
      <alignment vertical="center"/>
    </xf>
    <xf numFmtId="3" fontId="37" fillId="0" borderId="0" xfId="9" applyNumberFormat="1" applyFont="1"/>
    <xf numFmtId="3" fontId="23" fillId="0" borderId="0" xfId="9" applyNumberFormat="1" applyFont="1"/>
    <xf numFmtId="3" fontId="23" fillId="0" borderId="0" xfId="9" applyNumberFormat="1" applyFont="1" applyAlignment="1">
      <alignment vertical="center"/>
    </xf>
    <xf numFmtId="169" fontId="34" fillId="0" borderId="1" xfId="9" applyNumberFormat="1" applyFont="1" applyBorder="1" applyAlignment="1">
      <alignment vertical="center"/>
    </xf>
    <xf numFmtId="9" fontId="34" fillId="0" borderId="1" xfId="9" applyNumberFormat="1" applyFont="1" applyBorder="1" applyAlignment="1">
      <alignment vertical="center"/>
    </xf>
    <xf numFmtId="0" fontId="18" fillId="0" borderId="0" xfId="0" applyFont="1" applyAlignment="1">
      <alignment vertical="center" wrapText="1"/>
    </xf>
    <xf numFmtId="3" fontId="23" fillId="0" borderId="0" xfId="9" applyNumberFormat="1" applyFont="1" applyFill="1" applyBorder="1" applyAlignment="1">
      <alignment vertical="top" wrapText="1"/>
    </xf>
    <xf numFmtId="3" fontId="23" fillId="0" borderId="0" xfId="9" applyNumberFormat="1" applyFont="1" applyFill="1" applyBorder="1" applyAlignment="1">
      <alignment vertical="center" wrapText="1"/>
    </xf>
    <xf numFmtId="3" fontId="25" fillId="0" borderId="1" xfId="9" applyNumberFormat="1" applyFont="1" applyFill="1" applyBorder="1" applyAlignment="1">
      <alignment vertical="center" wrapText="1"/>
    </xf>
    <xf numFmtId="3" fontId="52" fillId="5" borderId="1" xfId="9" applyNumberFormat="1" applyFont="1" applyFill="1" applyBorder="1" applyAlignment="1">
      <alignment horizontal="left" vertical="center" wrapText="1" indent="1"/>
    </xf>
    <xf numFmtId="167" fontId="52" fillId="5" borderId="1" xfId="0" applyNumberFormat="1" applyFont="1" applyFill="1" applyBorder="1" applyAlignment="1">
      <alignment horizontal="left" vertical="center" wrapText="1" indent="1"/>
    </xf>
    <xf numFmtId="3" fontId="34" fillId="5" borderId="1" xfId="9" applyNumberFormat="1" applyFont="1" applyFill="1" applyBorder="1" applyAlignment="1">
      <alignment vertical="center" wrapText="1"/>
    </xf>
    <xf numFmtId="3" fontId="25" fillId="5" borderId="1" xfId="9" applyNumberFormat="1" applyFont="1" applyFill="1" applyBorder="1" applyAlignment="1">
      <alignment vertical="center" wrapText="1"/>
    </xf>
    <xf numFmtId="0" fontId="57" fillId="2" borderId="0" xfId="0" applyFont="1" applyFill="1"/>
    <xf numFmtId="9" fontId="34" fillId="0" borderId="1" xfId="9" applyNumberFormat="1" applyFont="1" applyFill="1" applyBorder="1" applyAlignment="1">
      <alignment vertical="center" wrapText="1"/>
    </xf>
    <xf numFmtId="9" fontId="25" fillId="0" borderId="1" xfId="9" applyNumberFormat="1" applyFont="1" applyFill="1" applyBorder="1" applyAlignment="1">
      <alignment vertical="center" wrapText="1"/>
    </xf>
    <xf numFmtId="9" fontId="34" fillId="5" borderId="1" xfId="9" applyNumberFormat="1" applyFont="1" applyFill="1" applyBorder="1" applyAlignment="1">
      <alignment vertical="center" wrapText="1"/>
    </xf>
    <xf numFmtId="9" fontId="25" fillId="5" borderId="1" xfId="9" applyNumberFormat="1" applyFont="1" applyFill="1" applyBorder="1" applyAlignment="1">
      <alignment vertical="center" wrapText="1"/>
    </xf>
    <xf numFmtId="167" fontId="64" fillId="0" borderId="1" xfId="0" applyNumberFormat="1" applyFont="1" applyBorder="1" applyAlignment="1">
      <alignment horizontal="left" vertical="center" indent="1"/>
    </xf>
    <xf numFmtId="3" fontId="64" fillId="5" borderId="1" xfId="9" applyNumberFormat="1" applyFont="1" applyFill="1" applyBorder="1" applyAlignment="1">
      <alignment horizontal="left" vertical="center" indent="1"/>
    </xf>
    <xf numFmtId="167" fontId="64" fillId="5" borderId="1" xfId="0" applyNumberFormat="1" applyFont="1" applyFill="1" applyBorder="1" applyAlignment="1">
      <alignment horizontal="left" vertical="center" indent="1"/>
    </xf>
    <xf numFmtId="3" fontId="23" fillId="0" borderId="0" xfId="9" applyNumberFormat="1" applyFont="1" applyBorder="1"/>
    <xf numFmtId="3" fontId="34" fillId="0" borderId="1" xfId="9" applyNumberFormat="1" applyFont="1" applyBorder="1" applyAlignment="1">
      <alignment vertical="center" wrapText="1"/>
    </xf>
    <xf numFmtId="3" fontId="25" fillId="0" borderId="1" xfId="9" applyNumberFormat="1" applyFont="1" applyBorder="1" applyAlignment="1">
      <alignment vertical="center" wrapText="1"/>
    </xf>
    <xf numFmtId="3" fontId="52" fillId="5" borderId="1" xfId="9" applyNumberFormat="1" applyFont="1" applyFill="1" applyBorder="1" applyAlignment="1">
      <alignment horizontal="left" vertical="center" indent="1"/>
    </xf>
    <xf numFmtId="167" fontId="52" fillId="5" borderId="1" xfId="0" applyNumberFormat="1" applyFont="1" applyFill="1" applyBorder="1" applyAlignment="1">
      <alignment horizontal="left" vertical="center" indent="1"/>
    </xf>
    <xf numFmtId="0" fontId="33" fillId="0" borderId="0" xfId="0" applyFont="1" applyBorder="1" applyAlignment="1">
      <alignment vertical="center"/>
    </xf>
    <xf numFmtId="0" fontId="45" fillId="0" borderId="0" xfId="1" applyFont="1" applyBorder="1" applyAlignment="1" applyProtection="1"/>
    <xf numFmtId="3" fontId="24" fillId="0" borderId="0" xfId="9" applyNumberFormat="1" applyFont="1" applyBorder="1"/>
    <xf numFmtId="9" fontId="43" fillId="0" borderId="1" xfId="9" applyNumberFormat="1" applyFont="1" applyFill="1" applyBorder="1" applyAlignment="1">
      <alignment vertical="center"/>
    </xf>
    <xf numFmtId="3" fontId="64" fillId="0" borderId="1" xfId="9" applyNumberFormat="1" applyFont="1" applyFill="1" applyBorder="1" applyAlignment="1">
      <alignment horizontal="left" vertical="center" indent="1"/>
    </xf>
    <xf numFmtId="167" fontId="64" fillId="0" borderId="1" xfId="0" applyNumberFormat="1" applyFont="1" applyFill="1" applyBorder="1" applyAlignment="1">
      <alignment horizontal="left" vertical="center" indent="1"/>
    </xf>
    <xf numFmtId="0" fontId="64" fillId="0" borderId="1" xfId="0" applyFont="1" applyFill="1" applyBorder="1" applyAlignment="1">
      <alignment horizontal="left" vertical="center" indent="1"/>
    </xf>
    <xf numFmtId="9" fontId="43" fillId="5" borderId="1" xfId="9" applyNumberFormat="1" applyFont="1" applyFill="1" applyBorder="1" applyAlignment="1">
      <alignment vertical="center"/>
    </xf>
    <xf numFmtId="0" fontId="65" fillId="0" borderId="0" xfId="0" applyFont="1"/>
    <xf numFmtId="0" fontId="26" fillId="0" borderId="0" xfId="0" applyFont="1"/>
    <xf numFmtId="0" fontId="58" fillId="0" borderId="1" xfId="0" applyFont="1" applyBorder="1" applyAlignment="1">
      <alignment horizontal="right" vertical="center"/>
    </xf>
    <xf numFmtId="2" fontId="58" fillId="0" borderId="1" xfId="0" applyNumberFormat="1" applyFont="1" applyBorder="1" applyAlignment="1">
      <alignment vertical="center"/>
    </xf>
    <xf numFmtId="0" fontId="58" fillId="0" borderId="1" xfId="0" applyFont="1" applyBorder="1" applyAlignment="1">
      <alignment vertical="center"/>
    </xf>
    <xf numFmtId="0" fontId="52" fillId="5" borderId="1" xfId="0" applyFont="1" applyFill="1" applyBorder="1" applyAlignment="1">
      <alignment horizontal="left" vertical="center" indent="1"/>
    </xf>
    <xf numFmtId="0" fontId="58" fillId="5" borderId="1" xfId="0" applyFont="1" applyFill="1" applyBorder="1" applyAlignment="1">
      <alignment horizontal="right" vertical="center"/>
    </xf>
    <xf numFmtId="2" fontId="58" fillId="5" borderId="1" xfId="0" applyNumberFormat="1" applyFont="1" applyFill="1" applyBorder="1" applyAlignment="1">
      <alignment vertical="center"/>
    </xf>
    <xf numFmtId="0" fontId="58" fillId="5" borderId="1" xfId="0" applyFont="1" applyFill="1" applyBorder="1" applyAlignment="1">
      <alignment vertical="center"/>
    </xf>
    <xf numFmtId="3" fontId="66" fillId="0" borderId="1" xfId="0" applyNumberFormat="1" applyFont="1" applyFill="1" applyBorder="1" applyAlignment="1">
      <alignment horizontal="right" vertical="center"/>
    </xf>
    <xf numFmtId="3" fontId="66" fillId="5" borderId="1" xfId="0" applyNumberFormat="1" applyFont="1" applyFill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0" fontId="52" fillId="5" borderId="1" xfId="0" applyFont="1" applyFill="1" applyBorder="1" applyAlignment="1">
      <alignment horizontal="left" vertical="center" wrapText="1" indent="1"/>
    </xf>
    <xf numFmtId="3" fontId="58" fillId="5" borderId="1" xfId="0" applyNumberFormat="1" applyFont="1" applyFill="1" applyBorder="1" applyAlignment="1">
      <alignment horizontal="right" vertical="center"/>
    </xf>
    <xf numFmtId="3" fontId="58" fillId="0" borderId="1" xfId="0" applyNumberFormat="1" applyFont="1" applyBorder="1" applyAlignment="1">
      <alignment horizontal="right" vertical="center" wrapText="1"/>
    </xf>
    <xf numFmtId="3" fontId="58" fillId="5" borderId="1" xfId="0" applyNumberFormat="1" applyFont="1" applyFill="1" applyBorder="1" applyAlignment="1">
      <alignment horizontal="right" vertical="center" wrapText="1"/>
    </xf>
    <xf numFmtId="164" fontId="67" fillId="0" borderId="1" xfId="6" applyFont="1" applyBorder="1" applyAlignment="1">
      <alignment vertical="center"/>
    </xf>
    <xf numFmtId="164" fontId="52" fillId="0" borderId="1" xfId="6" applyFont="1" applyBorder="1" applyAlignment="1">
      <alignment horizontal="left" vertical="center" wrapText="1" indent="1"/>
    </xf>
    <xf numFmtId="164" fontId="52" fillId="5" borderId="1" xfId="6" applyFont="1" applyFill="1" applyBorder="1" applyAlignment="1">
      <alignment horizontal="left" vertical="center" wrapText="1" indent="1"/>
    </xf>
    <xf numFmtId="164" fontId="67" fillId="5" borderId="1" xfId="6" applyFont="1" applyFill="1" applyBorder="1" applyAlignment="1">
      <alignment vertical="center"/>
    </xf>
    <xf numFmtId="0" fontId="65" fillId="0" borderId="0" xfId="0" applyFont="1" applyAlignment="1">
      <alignment horizontal="center" vertical="center"/>
    </xf>
    <xf numFmtId="164" fontId="17" fillId="0" borderId="0" xfId="6" applyFont="1"/>
    <xf numFmtId="164" fontId="18" fillId="0" borderId="0" xfId="6" applyFont="1"/>
    <xf numFmtId="164" fontId="46" fillId="0" borderId="0" xfId="6" applyFont="1"/>
    <xf numFmtId="0" fontId="19" fillId="0" borderId="0" xfId="0" applyFont="1" applyAlignment="1">
      <alignment vertical="center" wrapText="1"/>
    </xf>
    <xf numFmtId="0" fontId="56" fillId="0" borderId="0" xfId="0" applyFont="1" applyFill="1"/>
    <xf numFmtId="0" fontId="68" fillId="2" borderId="0" xfId="1" applyFont="1" applyFill="1" applyAlignment="1" applyProtection="1">
      <alignment vertical="center"/>
    </xf>
    <xf numFmtId="9" fontId="58" fillId="7" borderId="1" xfId="9" applyNumberFormat="1" applyFont="1" applyFill="1" applyBorder="1" applyAlignment="1">
      <alignment horizontal="center" vertical="center" wrapText="1"/>
    </xf>
    <xf numFmtId="0" fontId="66" fillId="7" borderId="1" xfId="9" applyFont="1" applyFill="1" applyBorder="1" applyAlignment="1">
      <alignment horizontal="center" vertical="center" wrapText="1"/>
    </xf>
    <xf numFmtId="0" fontId="58" fillId="7" borderId="1" xfId="9" applyFont="1" applyFill="1" applyBorder="1" applyAlignment="1">
      <alignment horizontal="center" vertical="center" wrapText="1"/>
    </xf>
    <xf numFmtId="3" fontId="58" fillId="0" borderId="1" xfId="0" applyNumberFormat="1" applyFont="1" applyBorder="1" applyAlignment="1">
      <alignment vertical="center" wrapText="1"/>
    </xf>
    <xf numFmtId="3" fontId="69" fillId="0" borderId="1" xfId="0" applyNumberFormat="1" applyFont="1" applyBorder="1" applyAlignment="1">
      <alignment vertical="center" wrapText="1"/>
    </xf>
    <xf numFmtId="3" fontId="58" fillId="5" borderId="1" xfId="0" applyNumberFormat="1" applyFont="1" applyFill="1" applyBorder="1" applyAlignment="1">
      <alignment vertical="center" wrapText="1"/>
    </xf>
    <xf numFmtId="3" fontId="69" fillId="5" borderId="1" xfId="0" applyNumberFormat="1" applyFont="1" applyFill="1" applyBorder="1" applyAlignment="1">
      <alignment vertical="center" wrapText="1"/>
    </xf>
    <xf numFmtId="170" fontId="58" fillId="0" borderId="1" xfId="6" applyNumberFormat="1" applyFont="1" applyBorder="1" applyAlignment="1">
      <alignment vertical="center"/>
    </xf>
    <xf numFmtId="170" fontId="58" fillId="5" borderId="1" xfId="6" applyNumberFormat="1" applyFont="1" applyFill="1" applyBorder="1" applyAlignment="1">
      <alignment vertical="center"/>
    </xf>
    <xf numFmtId="0" fontId="58" fillId="0" borderId="0" xfId="0" applyFont="1" applyAlignment="1">
      <alignment horizontal="center" vertical="center"/>
    </xf>
    <xf numFmtId="3" fontId="58" fillId="0" borderId="0" xfId="0" applyNumberFormat="1" applyFont="1" applyAlignment="1">
      <alignment horizontal="left" vertical="center" indent="1"/>
    </xf>
    <xf numFmtId="2" fontId="58" fillId="0" borderId="1" xfId="0" applyNumberFormat="1" applyFont="1" applyBorder="1" applyAlignment="1">
      <alignment horizontal="right" vertical="center"/>
    </xf>
    <xf numFmtId="2" fontId="58" fillId="5" borderId="1" xfId="0" applyNumberFormat="1" applyFont="1" applyFill="1" applyBorder="1" applyAlignment="1">
      <alignment horizontal="right" vertical="center"/>
    </xf>
    <xf numFmtId="3" fontId="66" fillId="7" borderId="1" xfId="9" applyNumberFormat="1" applyFont="1" applyFill="1" applyBorder="1" applyAlignment="1">
      <alignment horizontal="center" vertical="center" wrapText="1"/>
    </xf>
    <xf numFmtId="9" fontId="66" fillId="7" borderId="1" xfId="9" applyNumberFormat="1" applyFont="1" applyFill="1" applyBorder="1" applyAlignment="1">
      <alignment horizontal="center" vertical="center" wrapText="1"/>
    </xf>
    <xf numFmtId="3" fontId="58" fillId="7" borderId="1" xfId="9" applyNumberFormat="1" applyFont="1" applyFill="1" applyBorder="1" applyAlignment="1">
      <alignment horizontal="center" vertical="center" wrapText="1"/>
    </xf>
    <xf numFmtId="4" fontId="58" fillId="7" borderId="1" xfId="9" applyNumberFormat="1" applyFont="1" applyFill="1" applyBorder="1" applyAlignment="1">
      <alignment horizontal="center" vertical="center" wrapText="1"/>
    </xf>
    <xf numFmtId="0" fontId="58" fillId="7" borderId="1" xfId="0" applyFont="1" applyFill="1" applyBorder="1" applyAlignment="1">
      <alignment horizontal="center" vertical="center" wrapText="1"/>
    </xf>
    <xf numFmtId="167" fontId="58" fillId="7" borderId="1" xfId="0" applyNumberFormat="1" applyFont="1" applyFill="1" applyBorder="1" applyAlignment="1">
      <alignment horizontal="center" vertical="center" wrapText="1"/>
    </xf>
    <xf numFmtId="0" fontId="58" fillId="7" borderId="1" xfId="0" applyFont="1" applyFill="1" applyBorder="1" applyAlignment="1">
      <alignment horizontal="left" vertical="center" indent="1"/>
    </xf>
    <xf numFmtId="0" fontId="58" fillId="7" borderId="1" xfId="0" applyFont="1" applyFill="1" applyBorder="1" applyAlignment="1">
      <alignment horizontal="center" vertical="center"/>
    </xf>
    <xf numFmtId="4" fontId="69" fillId="8" borderId="1" xfId="0" applyNumberFormat="1" applyFont="1" applyFill="1" applyBorder="1" applyAlignment="1">
      <alignment vertical="center"/>
    </xf>
    <xf numFmtId="3" fontId="69" fillId="8" borderId="1" xfId="0" applyNumberFormat="1" applyFont="1" applyFill="1" applyBorder="1" applyAlignment="1">
      <alignment vertical="center"/>
    </xf>
    <xf numFmtId="2" fontId="25" fillId="8" borderId="1" xfId="0" applyNumberFormat="1" applyFont="1" applyFill="1" applyBorder="1" applyAlignment="1">
      <alignment vertical="center"/>
    </xf>
    <xf numFmtId="4" fontId="25" fillId="8" borderId="1" xfId="9" applyNumberFormat="1" applyFont="1" applyFill="1" applyBorder="1" applyAlignment="1">
      <alignment vertical="center"/>
    </xf>
    <xf numFmtId="3" fontId="25" fillId="8" borderId="1" xfId="9" applyNumberFormat="1" applyFont="1" applyFill="1" applyBorder="1" applyAlignment="1">
      <alignment vertical="center"/>
    </xf>
    <xf numFmtId="3" fontId="52" fillId="0" borderId="1" xfId="9" applyNumberFormat="1" applyFont="1" applyBorder="1" applyAlignment="1">
      <alignment horizontal="left" vertical="center" wrapText="1" indent="1"/>
    </xf>
    <xf numFmtId="167" fontId="34" fillId="0" borderId="1" xfId="9" applyNumberFormat="1" applyFont="1" applyBorder="1" applyAlignment="1">
      <alignment vertical="center"/>
    </xf>
    <xf numFmtId="167" fontId="25" fillId="9" borderId="1" xfId="9" applyNumberFormat="1" applyFont="1" applyFill="1" applyBorder="1" applyAlignment="1">
      <alignment vertical="center"/>
    </xf>
    <xf numFmtId="167" fontId="25" fillId="8" borderId="1" xfId="9" applyNumberFormat="1" applyFont="1" applyFill="1" applyBorder="1" applyAlignment="1">
      <alignment vertical="center"/>
    </xf>
    <xf numFmtId="169" fontId="25" fillId="8" borderId="1" xfId="9" applyNumberFormat="1" applyFont="1" applyFill="1" applyBorder="1" applyAlignment="1">
      <alignment vertical="center"/>
    </xf>
    <xf numFmtId="9" fontId="25" fillId="8" borderId="1" xfId="9" applyNumberFormat="1" applyFont="1" applyFill="1" applyBorder="1" applyAlignment="1">
      <alignment vertical="center"/>
    </xf>
    <xf numFmtId="3" fontId="25" fillId="8" borderId="1" xfId="9" applyNumberFormat="1" applyFont="1" applyFill="1" applyBorder="1" applyAlignment="1">
      <alignment vertical="center" wrapText="1"/>
    </xf>
    <xf numFmtId="9" fontId="10" fillId="8" borderId="1" xfId="9" applyNumberFormat="1" applyFont="1" applyFill="1" applyBorder="1" applyAlignment="1">
      <alignment vertical="center"/>
    </xf>
    <xf numFmtId="0" fontId="22" fillId="8" borderId="1" xfId="0" applyFont="1" applyFill="1" applyBorder="1" applyAlignment="1">
      <alignment horizontal="center" vertical="center" wrapText="1"/>
    </xf>
    <xf numFmtId="3" fontId="69" fillId="8" borderId="1" xfId="0" applyNumberFormat="1" applyFont="1" applyFill="1" applyBorder="1" applyAlignment="1">
      <alignment vertical="center" wrapText="1"/>
    </xf>
    <xf numFmtId="164" fontId="22" fillId="8" borderId="1" xfId="6" applyFont="1" applyFill="1" applyBorder="1" applyAlignment="1">
      <alignment horizontal="center" vertical="center"/>
    </xf>
    <xf numFmtId="170" fontId="69" fillId="8" borderId="1" xfId="6" applyNumberFormat="1" applyFont="1" applyFill="1" applyBorder="1" applyAlignment="1">
      <alignment vertical="center"/>
    </xf>
    <xf numFmtId="164" fontId="70" fillId="8" borderId="1" xfId="6" applyFont="1" applyFill="1" applyBorder="1" applyAlignment="1">
      <alignment vertical="center"/>
    </xf>
    <xf numFmtId="0" fontId="7" fillId="0" borderId="0" xfId="0" applyFont="1"/>
    <xf numFmtId="0" fontId="3" fillId="0" borderId="0" xfId="0" applyFont="1" applyFill="1" applyBorder="1"/>
    <xf numFmtId="0" fontId="68" fillId="2" borderId="0" xfId="1" applyFont="1" applyFill="1" applyBorder="1" applyAlignment="1" applyProtection="1">
      <alignment vertical="center"/>
    </xf>
    <xf numFmtId="0" fontId="52" fillId="2" borderId="0" xfId="0" applyFont="1" applyFill="1" applyBorder="1" applyAlignment="1">
      <alignment horizontal="left" vertical="center" indent="1"/>
    </xf>
    <xf numFmtId="0" fontId="58" fillId="2" borderId="0" xfId="0" applyFont="1" applyFill="1" applyBorder="1" applyAlignment="1">
      <alignment horizontal="right" vertical="center"/>
    </xf>
    <xf numFmtId="2" fontId="58" fillId="2" borderId="0" xfId="0" applyNumberFormat="1" applyFont="1" applyFill="1" applyBorder="1" applyAlignment="1">
      <alignment vertical="center"/>
    </xf>
    <xf numFmtId="0" fontId="24" fillId="2" borderId="0" xfId="0" applyFont="1" applyFill="1"/>
    <xf numFmtId="169" fontId="34" fillId="5" borderId="1" xfId="9" applyNumberFormat="1" applyFont="1" applyFill="1" applyBorder="1" applyAlignment="1">
      <alignment vertical="center"/>
    </xf>
    <xf numFmtId="9" fontId="34" fillId="5" borderId="1" xfId="9" applyNumberFormat="1" applyFont="1" applyFill="1" applyBorder="1" applyAlignment="1">
      <alignment vertical="center"/>
    </xf>
    <xf numFmtId="167" fontId="34" fillId="5" borderId="1" xfId="9" applyNumberFormat="1" applyFont="1" applyFill="1" applyBorder="1" applyAlignment="1">
      <alignment vertical="center"/>
    </xf>
    <xf numFmtId="3" fontId="34" fillId="5" borderId="1" xfId="9" applyNumberFormat="1" applyFont="1" applyFill="1" applyBorder="1" applyAlignment="1">
      <alignment vertical="center"/>
    </xf>
    <xf numFmtId="3" fontId="38" fillId="5" borderId="1" xfId="9" applyNumberFormat="1" applyFont="1" applyFill="1" applyBorder="1" applyAlignment="1">
      <alignment vertical="center"/>
    </xf>
    <xf numFmtId="4" fontId="52" fillId="5" borderId="1" xfId="9" applyNumberFormat="1" applyFont="1" applyFill="1" applyBorder="1" applyAlignment="1">
      <alignment horizontal="left" vertical="center" wrapText="1" indent="1"/>
    </xf>
    <xf numFmtId="4" fontId="34" fillId="5" borderId="1" xfId="9" applyNumberFormat="1" applyFont="1" applyFill="1" applyBorder="1" applyAlignment="1">
      <alignment horizontal="right" vertical="center" wrapText="1"/>
    </xf>
    <xf numFmtId="4" fontId="34" fillId="5" borderId="1" xfId="9" applyNumberFormat="1" applyFont="1" applyFill="1" applyBorder="1" applyAlignment="1">
      <alignment horizontal="right" vertical="center"/>
    </xf>
    <xf numFmtId="2" fontId="34" fillId="5" borderId="1" xfId="0" applyNumberFormat="1" applyFont="1" applyFill="1" applyBorder="1" applyAlignment="1">
      <alignment vertical="center" wrapText="1"/>
    </xf>
    <xf numFmtId="0" fontId="34" fillId="5" borderId="1" xfId="0" applyFont="1" applyFill="1" applyBorder="1" applyAlignment="1">
      <alignment vertical="center" wrapText="1"/>
    </xf>
    <xf numFmtId="2" fontId="34" fillId="5" borderId="1" xfId="0" applyNumberFormat="1" applyFont="1" applyFill="1" applyBorder="1" applyAlignment="1">
      <alignment horizontal="right" vertical="center" wrapText="1"/>
    </xf>
    <xf numFmtId="2" fontId="25" fillId="5" borderId="1" xfId="0" applyNumberFormat="1" applyFont="1" applyFill="1" applyBorder="1" applyAlignment="1">
      <alignment horizontal="right" vertical="center" wrapText="1"/>
    </xf>
    <xf numFmtId="0" fontId="25" fillId="5" borderId="1" xfId="0" applyFont="1" applyFill="1" applyBorder="1" applyAlignment="1">
      <alignment horizontal="right" vertical="center" wrapText="1"/>
    </xf>
    <xf numFmtId="4" fontId="34" fillId="5" borderId="1" xfId="0" applyNumberFormat="1" applyFont="1" applyFill="1" applyBorder="1" applyAlignment="1">
      <alignment vertical="center" wrapText="1"/>
    </xf>
    <xf numFmtId="3" fontId="25" fillId="5" borderId="1" xfId="0" applyNumberFormat="1" applyFont="1" applyFill="1" applyBorder="1" applyAlignment="1">
      <alignment vertical="center" wrapText="1"/>
    </xf>
    <xf numFmtId="3" fontId="34" fillId="5" borderId="1" xfId="0" applyNumberFormat="1" applyFont="1" applyFill="1" applyBorder="1" applyAlignment="1">
      <alignment horizontal="right" vertical="center"/>
    </xf>
    <xf numFmtId="3" fontId="25" fillId="5" borderId="1" xfId="0" applyNumberFormat="1" applyFont="1" applyFill="1" applyBorder="1" applyAlignment="1">
      <alignment horizontal="right" vertical="center"/>
    </xf>
    <xf numFmtId="167" fontId="58" fillId="5" borderId="1" xfId="0" applyNumberFormat="1" applyFont="1" applyFill="1" applyBorder="1" applyAlignment="1">
      <alignment vertical="center"/>
    </xf>
    <xf numFmtId="1" fontId="58" fillId="5" borderId="1" xfId="0" applyNumberFormat="1" applyFont="1" applyFill="1" applyBorder="1" applyAlignment="1">
      <alignment vertical="center"/>
    </xf>
    <xf numFmtId="1" fontId="58" fillId="0" borderId="1" xfId="0" applyNumberFormat="1" applyFont="1" applyBorder="1" applyAlignment="1">
      <alignment horizontal="right" vertical="center"/>
    </xf>
    <xf numFmtId="1" fontId="58" fillId="5" borderId="1" xfId="0" applyNumberFormat="1" applyFont="1" applyFill="1" applyBorder="1" applyAlignment="1">
      <alignment horizontal="right" vertical="center"/>
    </xf>
    <xf numFmtId="168" fontId="58" fillId="0" borderId="1" xfId="0" applyNumberFormat="1" applyFont="1" applyBorder="1" applyAlignment="1">
      <alignment horizontal="right" vertical="center"/>
    </xf>
    <xf numFmtId="168" fontId="58" fillId="5" borderId="1" xfId="0" applyNumberFormat="1" applyFont="1" applyFill="1" applyBorder="1" applyAlignment="1">
      <alignment horizontal="right" vertical="center"/>
    </xf>
    <xf numFmtId="0" fontId="61" fillId="0" borderId="0" xfId="0" applyFont="1" applyFill="1" applyAlignment="1">
      <alignment horizontal="left" vertical="center" wrapText="1" indent="1"/>
    </xf>
    <xf numFmtId="0" fontId="26" fillId="0" borderId="0" xfId="0" applyFont="1" applyAlignment="1">
      <alignment horizontal="left" vertical="center" wrapText="1" indent="1"/>
    </xf>
    <xf numFmtId="0" fontId="78" fillId="2" borderId="0" xfId="13" applyFont="1">
      <alignment horizontal="left" vertical="center" indent="2"/>
    </xf>
    <xf numFmtId="0" fontId="80" fillId="2" borderId="0" xfId="0" applyFont="1" applyFill="1"/>
    <xf numFmtId="0" fontId="83" fillId="0" borderId="0" xfId="0" applyFont="1"/>
    <xf numFmtId="0" fontId="80" fillId="0" borderId="0" xfId="0" applyFont="1"/>
    <xf numFmtId="0" fontId="78" fillId="2" borderId="0" xfId="13" applyFont="1" applyAlignment="1">
      <alignment horizontal="left" vertical="center" indent="10"/>
    </xf>
    <xf numFmtId="0" fontId="78" fillId="2" borderId="0" xfId="13" applyFont="1" applyAlignment="1">
      <alignment horizontal="left" vertical="center"/>
    </xf>
    <xf numFmtId="0" fontId="78" fillId="2" borderId="0" xfId="13" applyFont="1" applyAlignment="1">
      <alignment vertical="center"/>
    </xf>
    <xf numFmtId="0" fontId="78" fillId="2" borderId="0" xfId="13" applyFont="1" applyAlignment="1">
      <alignment horizontal="left" vertical="center" indent="9"/>
    </xf>
    <xf numFmtId="0" fontId="78" fillId="2" borderId="0" xfId="13" applyFont="1" applyAlignment="1">
      <alignment horizontal="left" vertical="center" indent="3"/>
    </xf>
    <xf numFmtId="0" fontId="57" fillId="0" borderId="0" xfId="0" applyFont="1" applyFill="1" applyAlignment="1">
      <alignment horizontal="left" indent="1"/>
    </xf>
    <xf numFmtId="0" fontId="25" fillId="0" borderId="0" xfId="0" applyFont="1" applyFill="1" applyAlignment="1">
      <alignment horizontal="left" vertical="center" wrapText="1" indent="1"/>
    </xf>
    <xf numFmtId="0" fontId="24" fillId="0" borderId="0" xfId="9" applyFont="1" applyAlignment="1">
      <alignment horizontal="left" indent="1"/>
    </xf>
    <xf numFmtId="0" fontId="25" fillId="0" borderId="0" xfId="0" applyFont="1" applyFill="1" applyAlignment="1">
      <alignment horizontal="left" indent="1"/>
    </xf>
    <xf numFmtId="0" fontId="57" fillId="0" borderId="0" xfId="0" applyFont="1" applyAlignment="1">
      <alignment horizontal="left" indent="1"/>
    </xf>
    <xf numFmtId="0" fontId="27" fillId="0" borderId="0" xfId="0" applyFont="1" applyAlignment="1">
      <alignment horizontal="left" vertical="center" wrapText="1" indent="1"/>
    </xf>
    <xf numFmtId="0" fontId="57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wrapText="1" indent="1"/>
    </xf>
    <xf numFmtId="0" fontId="61" fillId="0" borderId="0" xfId="0" applyFont="1" applyFill="1" applyAlignment="1">
      <alignment horizontal="left" indent="1"/>
    </xf>
    <xf numFmtId="0" fontId="61" fillId="0" borderId="0" xfId="9" applyFont="1" applyAlignment="1">
      <alignment horizontal="left" indent="1"/>
    </xf>
    <xf numFmtId="0" fontId="62" fillId="0" borderId="0" xfId="0" applyFont="1" applyFill="1" applyAlignment="1">
      <alignment horizontal="left" indent="1"/>
    </xf>
    <xf numFmtId="0" fontId="62" fillId="0" borderId="0" xfId="0" applyFont="1" applyFill="1" applyAlignment="1">
      <alignment horizontal="left" vertical="center" wrapText="1" indent="1"/>
    </xf>
    <xf numFmtId="0" fontId="63" fillId="0" borderId="0" xfId="0" applyFont="1" applyFill="1" applyAlignment="1">
      <alignment horizontal="left" vertical="center" wrapText="1" indent="1"/>
    </xf>
    <xf numFmtId="0" fontId="62" fillId="0" borderId="0" xfId="9" applyFont="1" applyAlignment="1">
      <alignment horizontal="left" indent="1"/>
    </xf>
    <xf numFmtId="0" fontId="63" fillId="0" borderId="0" xfId="0" applyFont="1" applyFill="1" applyAlignment="1">
      <alignment horizontal="left" indent="1"/>
    </xf>
    <xf numFmtId="0" fontId="54" fillId="0" borderId="0" xfId="0" applyFont="1" applyAlignment="1">
      <alignment horizontal="left" indent="1"/>
    </xf>
    <xf numFmtId="0" fontId="11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6" fillId="0" borderId="0" xfId="9" applyFont="1" applyAlignment="1">
      <alignment horizontal="left" indent="1"/>
    </xf>
    <xf numFmtId="0" fontId="54" fillId="0" borderId="0" xfId="0" applyFont="1" applyAlignment="1">
      <alignment horizontal="left" vertical="center" indent="1"/>
    </xf>
    <xf numFmtId="4" fontId="23" fillId="0" borderId="0" xfId="9" applyNumberFormat="1" applyFont="1" applyFill="1" applyBorder="1" applyAlignment="1">
      <alignment horizontal="left" indent="1"/>
    </xf>
    <xf numFmtId="0" fontId="19" fillId="0" borderId="0" xfId="0" applyFont="1" applyFill="1" applyBorder="1" applyAlignment="1">
      <alignment horizontal="left" indent="1"/>
    </xf>
    <xf numFmtId="4" fontId="23" fillId="0" borderId="0" xfId="9" applyNumberFormat="1" applyFont="1" applyAlignment="1">
      <alignment horizontal="left" indent="1"/>
    </xf>
    <xf numFmtId="4" fontId="24" fillId="0" borderId="0" xfId="9" applyNumberFormat="1" applyFont="1" applyAlignment="1">
      <alignment horizontal="left" indent="1"/>
    </xf>
    <xf numFmtId="4" fontId="24" fillId="0" borderId="0" xfId="9" applyNumberFormat="1" applyFont="1" applyAlignment="1">
      <alignment horizontal="left" vertical="top" wrapText="1" indent="1"/>
    </xf>
    <xf numFmtId="0" fontId="10" fillId="0" borderId="0" xfId="0" applyFont="1" applyFill="1" applyAlignment="1">
      <alignment horizontal="left" vertical="center" wrapText="1" indent="1"/>
    </xf>
    <xf numFmtId="0" fontId="10" fillId="0" borderId="0" xfId="0" applyFont="1" applyFill="1" applyAlignment="1">
      <alignment horizontal="left" indent="1"/>
    </xf>
    <xf numFmtId="0" fontId="54" fillId="0" borderId="0" xfId="0" applyFont="1" applyFill="1" applyAlignment="1">
      <alignment horizontal="left" indent="1"/>
    </xf>
    <xf numFmtId="0" fontId="78" fillId="2" borderId="0" xfId="13" applyFont="1" applyAlignment="1">
      <alignment horizontal="left" vertical="center" indent="11"/>
    </xf>
    <xf numFmtId="0" fontId="78" fillId="5" borderId="0" xfId="13" applyFont="1" applyFill="1" applyAlignment="1">
      <alignment horizontal="left" vertical="center" indent="9"/>
    </xf>
    <xf numFmtId="0" fontId="21" fillId="5" borderId="5" xfId="1" applyFont="1" applyFill="1" applyBorder="1" applyAlignment="1" applyProtection="1">
      <alignment horizontal="left" vertical="center" indent="1"/>
    </xf>
    <xf numFmtId="0" fontId="21" fillId="5" borderId="6" xfId="1" applyFont="1" applyFill="1" applyBorder="1" applyAlignment="1" applyProtection="1">
      <alignment horizontal="left" vertical="center" indent="1"/>
    </xf>
    <xf numFmtId="0" fontId="21" fillId="5" borderId="7" xfId="1" applyFont="1" applyFill="1" applyBorder="1" applyAlignment="1" applyProtection="1">
      <alignment horizontal="left" vertical="center" indent="1"/>
    </xf>
    <xf numFmtId="0" fontId="59" fillId="6" borderId="0" xfId="0" applyFont="1" applyFill="1" applyAlignment="1">
      <alignment horizontal="center" vertical="center" wrapText="1"/>
    </xf>
    <xf numFmtId="0" fontId="21" fillId="0" borderId="5" xfId="1" applyFont="1" applyBorder="1" applyAlignment="1" applyProtection="1">
      <alignment horizontal="left" vertical="center" indent="1"/>
    </xf>
    <xf numFmtId="0" fontId="21" fillId="0" borderId="6" xfId="1" applyFont="1" applyBorder="1" applyAlignment="1" applyProtection="1">
      <alignment horizontal="left" vertical="center" indent="1"/>
    </xf>
    <xf numFmtId="0" fontId="21" fillId="0" borderId="7" xfId="1" applyFont="1" applyBorder="1" applyAlignment="1" applyProtection="1">
      <alignment horizontal="left" vertical="center" indent="1"/>
    </xf>
    <xf numFmtId="164" fontId="21" fillId="5" borderId="5" xfId="1" applyNumberFormat="1" applyFont="1" applyFill="1" applyBorder="1" applyAlignment="1" applyProtection="1">
      <alignment horizontal="left" vertical="center" indent="1"/>
    </xf>
    <xf numFmtId="164" fontId="21" fillId="5" borderId="6" xfId="1" applyNumberFormat="1" applyFont="1" applyFill="1" applyBorder="1" applyAlignment="1" applyProtection="1">
      <alignment horizontal="left" vertical="center" indent="1"/>
    </xf>
    <xf numFmtId="164" fontId="21" fillId="5" borderId="7" xfId="1" applyNumberFormat="1" applyFont="1" applyFill="1" applyBorder="1" applyAlignment="1" applyProtection="1">
      <alignment horizontal="left" vertical="center" indent="1"/>
    </xf>
    <xf numFmtId="0" fontId="58" fillId="4" borderId="5" xfId="0" applyFont="1" applyFill="1" applyBorder="1" applyAlignment="1">
      <alignment horizontal="center" vertical="center" wrapText="1"/>
    </xf>
    <xf numFmtId="0" fontId="58" fillId="4" borderId="6" xfId="0" applyFont="1" applyFill="1" applyBorder="1" applyAlignment="1">
      <alignment horizontal="center" vertical="center" wrapText="1"/>
    </xf>
    <xf numFmtId="0" fontId="58" fillId="4" borderId="7" xfId="0" applyFont="1" applyFill="1" applyBorder="1" applyAlignment="1">
      <alignment horizontal="center" vertical="center" wrapText="1"/>
    </xf>
    <xf numFmtId="0" fontId="21" fillId="5" borderId="5" xfId="1" applyFont="1" applyFill="1" applyBorder="1" applyAlignment="1" applyProtection="1">
      <alignment horizontal="left" vertical="center" wrapText="1" indent="1"/>
    </xf>
    <xf numFmtId="0" fontId="21" fillId="5" borderId="6" xfId="1" applyFont="1" applyFill="1" applyBorder="1" applyAlignment="1" applyProtection="1">
      <alignment horizontal="left" vertical="center" wrapText="1" indent="1"/>
    </xf>
    <xf numFmtId="0" fontId="21" fillId="5" borderId="7" xfId="1" applyFont="1" applyFill="1" applyBorder="1" applyAlignment="1" applyProtection="1">
      <alignment horizontal="left" vertical="center" wrapText="1" indent="1"/>
    </xf>
    <xf numFmtId="3" fontId="21" fillId="0" borderId="5" xfId="1" applyNumberFormat="1" applyFont="1" applyBorder="1" applyAlignment="1" applyProtection="1">
      <alignment horizontal="left" vertical="center" wrapText="1" indent="1"/>
    </xf>
    <xf numFmtId="3" fontId="21" fillId="0" borderId="6" xfId="1" applyNumberFormat="1" applyFont="1" applyBorder="1" applyAlignment="1" applyProtection="1">
      <alignment horizontal="left" vertical="center" wrapText="1" indent="1"/>
    </xf>
    <xf numFmtId="3" fontId="21" fillId="0" borderId="7" xfId="1" applyNumberFormat="1" applyFont="1" applyBorder="1" applyAlignment="1" applyProtection="1">
      <alignment horizontal="left" vertical="center" wrapText="1" indent="1"/>
    </xf>
    <xf numFmtId="9" fontId="21" fillId="5" borderId="5" xfId="1" applyNumberFormat="1" applyFont="1" applyFill="1" applyBorder="1" applyAlignment="1" applyProtection="1">
      <alignment horizontal="left" vertical="center" wrapText="1" indent="1"/>
    </xf>
    <xf numFmtId="9" fontId="21" fillId="5" borderId="6" xfId="1" applyNumberFormat="1" applyFont="1" applyFill="1" applyBorder="1" applyAlignment="1" applyProtection="1">
      <alignment horizontal="left" vertical="center" wrapText="1" indent="1"/>
    </xf>
    <xf numFmtId="9" fontId="21" fillId="5" borderId="7" xfId="1" applyNumberFormat="1" applyFont="1" applyFill="1" applyBorder="1" applyAlignment="1" applyProtection="1">
      <alignment horizontal="left" vertical="center" wrapText="1" indent="1"/>
    </xf>
    <xf numFmtId="0" fontId="71" fillId="7" borderId="5" xfId="0" applyFont="1" applyFill="1" applyBorder="1" applyAlignment="1">
      <alignment horizontal="center" vertical="center" wrapText="1"/>
    </xf>
    <xf numFmtId="0" fontId="71" fillId="7" borderId="6" xfId="0" applyFont="1" applyFill="1" applyBorder="1" applyAlignment="1">
      <alignment horizontal="center" vertical="center" wrapText="1"/>
    </xf>
    <xf numFmtId="0" fontId="71" fillId="7" borderId="7" xfId="0" applyFont="1" applyFill="1" applyBorder="1" applyAlignment="1">
      <alignment horizontal="center" vertical="center" wrapText="1"/>
    </xf>
    <xf numFmtId="4" fontId="21" fillId="0" borderId="5" xfId="1" applyNumberFormat="1" applyFont="1" applyBorder="1" applyAlignment="1" applyProtection="1">
      <alignment horizontal="left" vertical="center" wrapText="1" indent="1"/>
    </xf>
    <xf numFmtId="4" fontId="21" fillId="0" borderId="6" xfId="1" applyNumberFormat="1" applyFont="1" applyBorder="1" applyAlignment="1" applyProtection="1">
      <alignment horizontal="left" vertical="center" wrapText="1" indent="1"/>
    </xf>
    <xf numFmtId="4" fontId="21" fillId="0" borderId="7" xfId="1" applyNumberFormat="1" applyFont="1" applyBorder="1" applyAlignment="1" applyProtection="1">
      <alignment horizontal="left" vertical="center" wrapText="1" indent="1"/>
    </xf>
    <xf numFmtId="0" fontId="21" fillId="0" borderId="5" xfId="1" applyFont="1" applyBorder="1" applyAlignment="1" applyProtection="1">
      <alignment horizontal="left" vertical="center" wrapText="1" indent="1"/>
    </xf>
    <xf numFmtId="0" fontId="21" fillId="0" borderId="6" xfId="1" applyFont="1" applyBorder="1" applyAlignment="1" applyProtection="1">
      <alignment horizontal="left" vertical="center" wrapText="1" indent="1"/>
    </xf>
    <xf numFmtId="0" fontId="21" fillId="0" borderId="7" xfId="1" applyFont="1" applyBorder="1" applyAlignment="1" applyProtection="1">
      <alignment horizontal="left" vertical="center" wrapText="1" indent="1"/>
    </xf>
    <xf numFmtId="0" fontId="22" fillId="5" borderId="1" xfId="0" applyFont="1" applyFill="1" applyBorder="1" applyAlignment="1">
      <alignment horizontal="center" vertical="center" wrapText="1"/>
    </xf>
    <xf numFmtId="0" fontId="71" fillId="7" borderId="5" xfId="0" applyFont="1" applyFill="1" applyBorder="1" applyAlignment="1">
      <alignment horizontal="center" vertical="center"/>
    </xf>
    <xf numFmtId="0" fontId="71" fillId="7" borderId="6" xfId="0" applyFont="1" applyFill="1" applyBorder="1" applyAlignment="1">
      <alignment horizontal="center" vertical="center"/>
    </xf>
    <xf numFmtId="0" fontId="71" fillId="7" borderId="7" xfId="0" applyFont="1" applyFill="1" applyBorder="1" applyAlignment="1">
      <alignment horizontal="center" vertical="center"/>
    </xf>
    <xf numFmtId="0" fontId="58" fillId="4" borderId="1" xfId="0" applyFont="1" applyFill="1" applyBorder="1" applyAlignment="1">
      <alignment horizontal="center" vertical="center" wrapText="1"/>
    </xf>
    <xf numFmtId="0" fontId="68" fillId="10" borderId="0" xfId="1" applyFont="1" applyFill="1" applyBorder="1" applyAlignment="1" applyProtection="1">
      <alignment horizontal="center" vertical="center"/>
    </xf>
    <xf numFmtId="0" fontId="58" fillId="7" borderId="1" xfId="0" applyFont="1" applyFill="1" applyBorder="1" applyAlignment="1">
      <alignment horizontal="left" vertical="center" indent="1"/>
    </xf>
    <xf numFmtId="0" fontId="61" fillId="0" borderId="0" xfId="0" applyFont="1" applyFill="1" applyAlignment="1">
      <alignment horizontal="left" vertical="center" wrapText="1" indent="1"/>
    </xf>
    <xf numFmtId="0" fontId="26" fillId="0" borderId="0" xfId="0" applyFont="1" applyAlignment="1">
      <alignment horizontal="left" vertical="center" wrapText="1" indent="1"/>
    </xf>
    <xf numFmtId="0" fontId="72" fillId="11" borderId="0" xfId="0" applyFont="1" applyFill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29" fillId="0" borderId="0" xfId="0" applyFont="1" applyAlignment="1">
      <alignment horizontal="left" vertical="center" indent="1"/>
    </xf>
    <xf numFmtId="0" fontId="59" fillId="6" borderId="0" xfId="0" applyFont="1" applyFill="1" applyAlignment="1">
      <alignment horizontal="right" vertical="center" wrapText="1"/>
    </xf>
    <xf numFmtId="167" fontId="58" fillId="7" borderId="1" xfId="0" applyNumberFormat="1" applyFont="1" applyFill="1" applyBorder="1" applyAlignment="1">
      <alignment horizontal="center" vertical="center" wrapText="1"/>
    </xf>
    <xf numFmtId="0" fontId="58" fillId="7" borderId="1" xfId="0" applyFont="1" applyFill="1" applyBorder="1" applyAlignment="1">
      <alignment horizontal="center" vertical="center" wrapText="1"/>
    </xf>
    <xf numFmtId="0" fontId="78" fillId="2" borderId="0" xfId="13" applyFont="1" applyAlignment="1">
      <alignment horizontal="left" vertical="center" indent="3"/>
    </xf>
    <xf numFmtId="0" fontId="73" fillId="11" borderId="0" xfId="0" applyFont="1" applyFill="1" applyBorder="1" applyAlignment="1">
      <alignment horizontal="left" vertical="center" indent="1"/>
    </xf>
    <xf numFmtId="167" fontId="73" fillId="11" borderId="0" xfId="0" applyNumberFormat="1" applyFont="1" applyFill="1" applyBorder="1" applyAlignment="1">
      <alignment horizontal="left" vertical="center" indent="1"/>
    </xf>
    <xf numFmtId="167" fontId="29" fillId="12" borderId="0" xfId="0" applyNumberFormat="1" applyFont="1" applyFill="1" applyBorder="1" applyAlignment="1">
      <alignment horizontal="left" vertical="center" indent="1"/>
    </xf>
    <xf numFmtId="0" fontId="23" fillId="0" borderId="0" xfId="0" applyFont="1" applyBorder="1" applyAlignment="1">
      <alignment horizontal="left" vertical="center" indent="1"/>
    </xf>
    <xf numFmtId="167" fontId="23" fillId="12" borderId="0" xfId="0" applyNumberFormat="1" applyFont="1" applyFill="1" applyAlignment="1">
      <alignment horizontal="left" vertical="center" indent="1"/>
    </xf>
    <xf numFmtId="0" fontId="35" fillId="0" borderId="0" xfId="0" applyFont="1" applyAlignment="1">
      <alignment horizontal="left" vertical="center" indent="1"/>
    </xf>
    <xf numFmtId="0" fontId="23" fillId="12" borderId="0" xfId="0" applyFont="1" applyFill="1" applyAlignment="1">
      <alignment horizontal="left" vertical="center" indent="1"/>
    </xf>
    <xf numFmtId="0" fontId="69" fillId="8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indent="1"/>
    </xf>
    <xf numFmtId="0" fontId="25" fillId="8" borderId="1" xfId="0" applyFont="1" applyFill="1" applyBorder="1" applyAlignment="1">
      <alignment horizontal="center" vertical="center"/>
    </xf>
    <xf numFmtId="0" fontId="69" fillId="7" borderId="1" xfId="0" applyFont="1" applyFill="1" applyBorder="1" applyAlignment="1">
      <alignment horizontal="center" vertical="center" wrapText="1"/>
    </xf>
    <xf numFmtId="0" fontId="25" fillId="8" borderId="1" xfId="9" applyFont="1" applyFill="1" applyBorder="1" applyAlignment="1">
      <alignment horizontal="center" vertical="center"/>
    </xf>
    <xf numFmtId="4" fontId="58" fillId="7" borderId="1" xfId="9" applyNumberFormat="1" applyFont="1" applyFill="1" applyBorder="1" applyAlignment="1">
      <alignment horizontal="center" vertical="center" wrapText="1"/>
    </xf>
    <xf numFmtId="3" fontId="58" fillId="7" borderId="1" xfId="9" applyNumberFormat="1" applyFont="1" applyFill="1" applyBorder="1" applyAlignment="1">
      <alignment horizontal="center" vertical="center" wrapText="1"/>
    </xf>
    <xf numFmtId="0" fontId="23" fillId="12" borderId="0" xfId="0" applyFont="1" applyFill="1" applyBorder="1" applyAlignment="1">
      <alignment horizontal="left" vertical="center" indent="1"/>
    </xf>
    <xf numFmtId="167" fontId="23" fillId="12" borderId="0" xfId="0" applyNumberFormat="1" applyFont="1" applyFill="1" applyBorder="1" applyAlignment="1">
      <alignment horizontal="left" vertical="center" indent="1"/>
    </xf>
    <xf numFmtId="0" fontId="23" fillId="0" borderId="0" xfId="0" applyFont="1" applyFill="1" applyBorder="1" applyAlignment="1">
      <alignment horizontal="left" vertical="center" indent="1"/>
    </xf>
    <xf numFmtId="3" fontId="73" fillId="11" borderId="0" xfId="9" applyNumberFormat="1" applyFont="1" applyFill="1" applyBorder="1" applyAlignment="1">
      <alignment horizontal="left" vertical="center" indent="1"/>
    </xf>
    <xf numFmtId="3" fontId="25" fillId="8" borderId="1" xfId="9" applyNumberFormat="1" applyFont="1" applyFill="1" applyBorder="1" applyAlignment="1">
      <alignment horizontal="center" vertical="center"/>
    </xf>
    <xf numFmtId="0" fontId="58" fillId="7" borderId="1" xfId="9" applyFont="1" applyFill="1" applyBorder="1" applyAlignment="1">
      <alignment horizontal="center" vertical="center"/>
    </xf>
    <xf numFmtId="0" fontId="78" fillId="2" borderId="0" xfId="13" applyFont="1">
      <alignment horizontal="left" vertical="center" indent="2"/>
    </xf>
    <xf numFmtId="3" fontId="73" fillId="11" borderId="0" xfId="9" applyNumberFormat="1" applyFont="1" applyFill="1" applyAlignment="1">
      <alignment horizontal="left" vertical="center" indent="1"/>
    </xf>
    <xf numFmtId="3" fontId="58" fillId="7" borderId="1" xfId="9" applyNumberFormat="1" applyFont="1" applyFill="1" applyBorder="1" applyAlignment="1">
      <alignment horizontal="center" vertical="center"/>
    </xf>
    <xf numFmtId="0" fontId="58" fillId="7" borderId="1" xfId="9" applyFont="1" applyFill="1" applyBorder="1" applyAlignment="1">
      <alignment horizontal="center" vertical="center" wrapText="1"/>
    </xf>
    <xf numFmtId="0" fontId="78" fillId="2" borderId="0" xfId="13" applyFont="1" applyAlignment="1">
      <alignment horizontal="left" vertical="center" indent="4"/>
    </xf>
    <xf numFmtId="0" fontId="35" fillId="12" borderId="0" xfId="0" applyFont="1" applyFill="1" applyBorder="1" applyAlignment="1">
      <alignment horizontal="left" vertical="center" indent="1"/>
    </xf>
    <xf numFmtId="167" fontId="35" fillId="12" borderId="0" xfId="0" applyNumberFormat="1" applyFont="1" applyFill="1" applyBorder="1" applyAlignment="1">
      <alignment horizontal="left" vertical="center" indent="1"/>
    </xf>
    <xf numFmtId="3" fontId="74" fillId="11" borderId="0" xfId="9" applyNumberFormat="1" applyFont="1" applyFill="1" applyBorder="1" applyAlignment="1">
      <alignment horizontal="left" vertical="center" indent="1"/>
    </xf>
    <xf numFmtId="0" fontId="35" fillId="0" borderId="0" xfId="0" applyFont="1" applyBorder="1" applyAlignment="1">
      <alignment horizontal="left" vertical="center" indent="1"/>
    </xf>
    <xf numFmtId="0" fontId="78" fillId="2" borderId="0" xfId="13" applyFont="1" applyAlignment="1">
      <alignment horizontal="left" vertical="center" indent="9"/>
    </xf>
    <xf numFmtId="0" fontId="3" fillId="12" borderId="0" xfId="0" applyFont="1" applyFill="1" applyAlignment="1">
      <alignment horizontal="left" vertical="center" indent="1"/>
    </xf>
    <xf numFmtId="167" fontId="3" fillId="12" borderId="0" xfId="0" applyNumberFormat="1" applyFont="1" applyFill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62" fillId="0" borderId="0" xfId="0" applyFont="1" applyFill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9" fontId="66" fillId="7" borderId="1" xfId="9" applyNumberFormat="1" applyFont="1" applyFill="1" applyBorder="1" applyAlignment="1">
      <alignment horizontal="center" vertical="center" wrapText="1"/>
    </xf>
    <xf numFmtId="167" fontId="66" fillId="7" borderId="1" xfId="0" applyNumberFormat="1" applyFont="1" applyFill="1" applyBorder="1" applyAlignment="1">
      <alignment horizontal="center" vertical="center" wrapText="1"/>
    </xf>
    <xf numFmtId="9" fontId="10" fillId="8" borderId="1" xfId="9" applyNumberFormat="1" applyFont="1" applyFill="1" applyBorder="1" applyAlignment="1">
      <alignment horizontal="center" vertical="center"/>
    </xf>
    <xf numFmtId="0" fontId="78" fillId="2" borderId="0" xfId="13" applyFont="1" applyAlignment="1">
      <alignment horizontal="left" vertical="center" indent="10"/>
    </xf>
    <xf numFmtId="0" fontId="19" fillId="0" borderId="0" xfId="0" applyFont="1" applyAlignment="1">
      <alignment horizontal="left" vertical="center" indent="1"/>
    </xf>
    <xf numFmtId="0" fontId="58" fillId="13" borderId="1" xfId="0" applyFont="1" applyFill="1" applyBorder="1" applyAlignment="1">
      <alignment horizontal="center" vertical="center"/>
    </xf>
    <xf numFmtId="0" fontId="58" fillId="0" borderId="1" xfId="0" applyFont="1" applyBorder="1" applyAlignment="1">
      <alignment vertical="center"/>
    </xf>
    <xf numFmtId="0" fontId="65" fillId="0" borderId="0" xfId="0" applyFont="1" applyAlignment="1">
      <alignment horizontal="left" vertical="center" indent="1"/>
    </xf>
    <xf numFmtId="0" fontId="73" fillId="11" borderId="0" xfId="0" applyFont="1" applyFill="1" applyAlignment="1">
      <alignment horizontal="left" vertical="center" indent="1"/>
    </xf>
    <xf numFmtId="167" fontId="13" fillId="12" borderId="0" xfId="0" applyNumberFormat="1" applyFont="1" applyFill="1" applyAlignment="1">
      <alignment horizontal="left" vertical="center" indent="1"/>
    </xf>
    <xf numFmtId="0" fontId="75" fillId="11" borderId="0" xfId="0" applyFont="1" applyFill="1" applyAlignment="1">
      <alignment horizontal="left" vertical="center" indent="1"/>
    </xf>
    <xf numFmtId="0" fontId="68" fillId="10" borderId="0" xfId="1" applyFont="1" applyFill="1" applyAlignment="1" applyProtection="1">
      <alignment horizontal="center" vertical="center"/>
    </xf>
  </cellXfs>
  <cellStyles count="15">
    <cellStyle name="Hipervínculo" xfId="1" builtinId="8"/>
    <cellStyle name="Millares [0] 2" xfId="2"/>
    <cellStyle name="Millares [0] 3" xfId="3"/>
    <cellStyle name="Millares 2" xfId="4"/>
    <cellStyle name="Millares 3" xfId="5"/>
    <cellStyle name="Millares 4" xfId="6"/>
    <cellStyle name="Normal" xfId="0" builtinId="0"/>
    <cellStyle name="Normal 2" xfId="7"/>
    <cellStyle name="Normal 3" xfId="8"/>
    <cellStyle name="Normal 4" xfId="9"/>
    <cellStyle name="Porcentual" xfId="10" builtinId="5"/>
    <cellStyle name="Porcentual 2" xfId="11"/>
    <cellStyle name="Porcentual 3" xfId="12"/>
    <cellStyle name="Prev" xfId="13"/>
    <cellStyle name="Titulo CAF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theme" Target="theme/theme1.xml"/><Relationship Id="rId31" Type="http://schemas.openxmlformats.org/officeDocument/2006/relationships/styles" Target="styles.xml"/><Relationship Id="rId32" Type="http://schemas.openxmlformats.org/officeDocument/2006/relationships/sharedStrings" Target="sharedStrings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06690173009116"/>
          <c:y val="0.0275229357798165"/>
          <c:w val="0.897425142042859"/>
          <c:h val="0.758279239485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G1.a!$O$10</c:f>
              <c:strCache>
                <c:ptCount val="1"/>
                <c:pt idx="0">
                  <c:v>Centavos de dólar por litro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G1.a!$N$11:$N$37</c:f>
              <c:strCache>
                <c:ptCount val="27"/>
                <c:pt idx="0">
                  <c:v>Argentina</c:v>
                </c:pt>
                <c:pt idx="1">
                  <c:v>Brasil</c:v>
                </c:pt>
                <c:pt idx="2">
                  <c:v>Chile</c:v>
                </c:pt>
                <c:pt idx="3">
                  <c:v>Colombia</c:v>
                </c:pt>
                <c:pt idx="4">
                  <c:v>Costa Rica</c:v>
                </c:pt>
                <c:pt idx="5">
                  <c:v>México</c:v>
                </c:pt>
                <c:pt idx="6">
                  <c:v>Peru</c:v>
                </c:pt>
                <c:pt idx="7">
                  <c:v>Uruguay</c:v>
                </c:pt>
                <c:pt idx="8">
                  <c:v>Venezuela</c:v>
                </c:pt>
                <c:pt idx="10">
                  <c:v>Alemania</c:v>
                </c:pt>
                <c:pt idx="11">
                  <c:v>Canadá</c:v>
                </c:pt>
                <c:pt idx="12">
                  <c:v>España</c:v>
                </c:pt>
                <c:pt idx="13">
                  <c:v>Francia</c:v>
                </c:pt>
                <c:pt idx="14">
                  <c:v>Holanda</c:v>
                </c:pt>
                <c:pt idx="15">
                  <c:v>Inglaterra</c:v>
                </c:pt>
                <c:pt idx="16">
                  <c:v>Italia</c:v>
                </c:pt>
                <c:pt idx="17">
                  <c:v>Japao</c:v>
                </c:pt>
                <c:pt idx="18">
                  <c:v>Suécia</c:v>
                </c:pt>
                <c:pt idx="19">
                  <c:v>Estados Unidos</c:v>
                </c:pt>
                <c:pt idx="21">
                  <c:v>China</c:v>
                </c:pt>
                <c:pt idx="22">
                  <c:v>India</c:v>
                </c:pt>
                <c:pt idx="23">
                  <c:v>Indonesia</c:v>
                </c:pt>
                <c:pt idx="24">
                  <c:v>Suráfrica</c:v>
                </c:pt>
                <c:pt idx="25">
                  <c:v>Tailandia</c:v>
                </c:pt>
                <c:pt idx="26">
                  <c:v>Turquia</c:v>
                </c:pt>
              </c:strCache>
            </c:strRef>
          </c:cat>
          <c:val>
            <c:numRef>
              <c:f>G1.a!$O$11:$O$37</c:f>
              <c:numCache>
                <c:formatCode>General</c:formatCode>
                <c:ptCount val="27"/>
                <c:pt idx="0">
                  <c:v>78.0</c:v>
                </c:pt>
                <c:pt idx="1">
                  <c:v>126.0</c:v>
                </c:pt>
                <c:pt idx="2">
                  <c:v>95.0</c:v>
                </c:pt>
                <c:pt idx="3">
                  <c:v>104.0</c:v>
                </c:pt>
                <c:pt idx="4">
                  <c:v>124.0</c:v>
                </c:pt>
                <c:pt idx="5">
                  <c:v>74.0</c:v>
                </c:pt>
                <c:pt idx="6">
                  <c:v>142.0</c:v>
                </c:pt>
                <c:pt idx="7">
                  <c:v>118.0</c:v>
                </c:pt>
                <c:pt idx="8">
                  <c:v>2.0</c:v>
                </c:pt>
                <c:pt idx="10">
                  <c:v>156.0</c:v>
                </c:pt>
                <c:pt idx="11">
                  <c:v>76.0</c:v>
                </c:pt>
                <c:pt idx="12">
                  <c:v>123.0</c:v>
                </c:pt>
                <c:pt idx="13">
                  <c:v>152.0</c:v>
                </c:pt>
                <c:pt idx="14">
                  <c:v>168.0</c:v>
                </c:pt>
                <c:pt idx="15">
                  <c:v>144.0</c:v>
                </c:pt>
                <c:pt idx="16">
                  <c:v>157.0</c:v>
                </c:pt>
                <c:pt idx="17">
                  <c:v>142.0</c:v>
                </c:pt>
                <c:pt idx="18">
                  <c:v>138.0</c:v>
                </c:pt>
                <c:pt idx="19">
                  <c:v>56.0</c:v>
                </c:pt>
                <c:pt idx="21">
                  <c:v>99.0</c:v>
                </c:pt>
                <c:pt idx="22">
                  <c:v>109.0</c:v>
                </c:pt>
                <c:pt idx="23">
                  <c:v>50.0</c:v>
                </c:pt>
                <c:pt idx="24">
                  <c:v>87.0</c:v>
                </c:pt>
                <c:pt idx="25">
                  <c:v>87.0</c:v>
                </c:pt>
                <c:pt idx="26">
                  <c:v>187.0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5324360"/>
        <c:axId val="-2135646120"/>
      </c:barChart>
      <c:lineChart>
        <c:grouping val="standard"/>
        <c:varyColors val="0"/>
        <c:ser>
          <c:idx val="1"/>
          <c:order val="1"/>
          <c:tx>
            <c:strRef>
              <c:f>G1.a!$P$10</c:f>
              <c:strCache>
                <c:ptCount val="1"/>
                <c:pt idx="0">
                  <c:v>Promedio del grupo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layout>
                <c:manualLayout>
                  <c:x val="-0.140069857094807"/>
                  <c:y val="-0.196650491362998"/>
                </c:manualLayout>
              </c:layout>
              <c:tx>
                <c:rich>
                  <a:bodyPr/>
                  <a:lstStyle/>
                  <a:p>
                    <a:r>
                      <a:rPr lang="es-ES"/>
                      <a:t>95,8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layout>
                <c:manualLayout>
                  <c:x val="-0.154737432191184"/>
                  <c:y val="-0.1433376060550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0.068876795657936"/>
                  <c:y val="-0.091365744979552"/>
                </c:manualLayout>
              </c:layout>
              <c:tx>
                <c:rich>
                  <a:bodyPr/>
                  <a:lstStyle/>
                  <a:p>
                    <a:r>
                      <a:rPr lang="es-ES"/>
                      <a:t>103,1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2"/>
              <c:delete val="1"/>
            </c:dLbl>
            <c:dLbl>
              <c:idx val="23"/>
              <c:delete val="1"/>
            </c:dLbl>
            <c:dLbl>
              <c:idx val="24"/>
              <c:delete val="1"/>
            </c:dLbl>
            <c:dLbl>
              <c:idx val="25"/>
              <c:delete val="1"/>
            </c:dLbl>
            <c:dLbl>
              <c:idx val="26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G1.a!$N$11:$N$37</c:f>
              <c:strCache>
                <c:ptCount val="27"/>
                <c:pt idx="0">
                  <c:v>Argentina</c:v>
                </c:pt>
                <c:pt idx="1">
                  <c:v>Brasil</c:v>
                </c:pt>
                <c:pt idx="2">
                  <c:v>Chile</c:v>
                </c:pt>
                <c:pt idx="3">
                  <c:v>Colombia</c:v>
                </c:pt>
                <c:pt idx="4">
                  <c:v>Costa Rica</c:v>
                </c:pt>
                <c:pt idx="5">
                  <c:v>México</c:v>
                </c:pt>
                <c:pt idx="6">
                  <c:v>Peru</c:v>
                </c:pt>
                <c:pt idx="7">
                  <c:v>Uruguay</c:v>
                </c:pt>
                <c:pt idx="8">
                  <c:v>Venezuela</c:v>
                </c:pt>
                <c:pt idx="10">
                  <c:v>Alemania</c:v>
                </c:pt>
                <c:pt idx="11">
                  <c:v>Canadá</c:v>
                </c:pt>
                <c:pt idx="12">
                  <c:v>España</c:v>
                </c:pt>
                <c:pt idx="13">
                  <c:v>Francia</c:v>
                </c:pt>
                <c:pt idx="14">
                  <c:v>Holanda</c:v>
                </c:pt>
                <c:pt idx="15">
                  <c:v>Inglaterra</c:v>
                </c:pt>
                <c:pt idx="16">
                  <c:v>Italia</c:v>
                </c:pt>
                <c:pt idx="17">
                  <c:v>Japao</c:v>
                </c:pt>
                <c:pt idx="18">
                  <c:v>Suécia</c:v>
                </c:pt>
                <c:pt idx="19">
                  <c:v>Estados Unidos</c:v>
                </c:pt>
                <c:pt idx="21">
                  <c:v>China</c:v>
                </c:pt>
                <c:pt idx="22">
                  <c:v>India</c:v>
                </c:pt>
                <c:pt idx="23">
                  <c:v>Indonesia</c:v>
                </c:pt>
                <c:pt idx="24">
                  <c:v>Suráfrica</c:v>
                </c:pt>
                <c:pt idx="25">
                  <c:v>Tailandia</c:v>
                </c:pt>
                <c:pt idx="26">
                  <c:v>Turquia</c:v>
                </c:pt>
              </c:strCache>
            </c:strRef>
          </c:cat>
          <c:val>
            <c:numRef>
              <c:f>G1.a!$P$11:$P$37</c:f>
              <c:numCache>
                <c:formatCode>0.00</c:formatCode>
                <c:ptCount val="27"/>
                <c:pt idx="0">
                  <c:v>95.88888888888886</c:v>
                </c:pt>
                <c:pt idx="1">
                  <c:v>95.88888888888886</c:v>
                </c:pt>
                <c:pt idx="2">
                  <c:v>95.88888888888886</c:v>
                </c:pt>
                <c:pt idx="3">
                  <c:v>95.88888888888886</c:v>
                </c:pt>
                <c:pt idx="4">
                  <c:v>95.88888888888886</c:v>
                </c:pt>
                <c:pt idx="5">
                  <c:v>95.88888888888886</c:v>
                </c:pt>
                <c:pt idx="6">
                  <c:v>95.88888888888886</c:v>
                </c:pt>
                <c:pt idx="7">
                  <c:v>95.88888888888886</c:v>
                </c:pt>
                <c:pt idx="8">
                  <c:v>95.88888888888886</c:v>
                </c:pt>
                <c:pt idx="10" formatCode="General">
                  <c:v>131.2</c:v>
                </c:pt>
                <c:pt idx="11" formatCode="General">
                  <c:v>131.2</c:v>
                </c:pt>
                <c:pt idx="12" formatCode="General">
                  <c:v>131.2</c:v>
                </c:pt>
                <c:pt idx="13" formatCode="General">
                  <c:v>131.2</c:v>
                </c:pt>
                <c:pt idx="14" formatCode="General">
                  <c:v>131.2</c:v>
                </c:pt>
                <c:pt idx="15" formatCode="General">
                  <c:v>131.2</c:v>
                </c:pt>
                <c:pt idx="16" formatCode="General">
                  <c:v>131.2</c:v>
                </c:pt>
                <c:pt idx="17" formatCode="General">
                  <c:v>131.2</c:v>
                </c:pt>
                <c:pt idx="18" formatCode="General">
                  <c:v>131.2</c:v>
                </c:pt>
                <c:pt idx="19" formatCode="General">
                  <c:v>131.2</c:v>
                </c:pt>
                <c:pt idx="21">
                  <c:v>103.1666666666667</c:v>
                </c:pt>
                <c:pt idx="22">
                  <c:v>103.1666666666667</c:v>
                </c:pt>
                <c:pt idx="23">
                  <c:v>103.1666666666667</c:v>
                </c:pt>
                <c:pt idx="24">
                  <c:v>103.1666666666667</c:v>
                </c:pt>
                <c:pt idx="25">
                  <c:v>103.1666666666667</c:v>
                </c:pt>
                <c:pt idx="26">
                  <c:v>103.1666666666667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5324360"/>
        <c:axId val="-2135646120"/>
      </c:lineChart>
      <c:catAx>
        <c:axId val="-2135324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5646120"/>
        <c:crosses val="autoZero"/>
        <c:auto val="1"/>
        <c:lblAlgn val="ctr"/>
        <c:lblOffset val="100"/>
        <c:noMultiLvlLbl val="0"/>
      </c:catAx>
      <c:valAx>
        <c:axId val="-2135646120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Centavos de dólar/litro y promedio (linea roja)</a:t>
                </a:r>
              </a:p>
            </c:rich>
          </c:tx>
          <c:layout>
            <c:manualLayout>
              <c:xMode val="edge"/>
              <c:yMode val="edge"/>
              <c:x val="0.0103847488901474"/>
              <c:y val="0.19473006839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53243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146974063401"/>
          <c:y val="0.0310880829015544"/>
          <c:w val="0.739193083573487"/>
          <c:h val="0.8792727087487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'G5'!$K$13</c:f>
              <c:strCache>
                <c:ptCount val="1"/>
                <c:pt idx="0">
                  <c:v>Energía/viaje (GEP)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'G5'!$L$12:$M$12</c:f>
              <c:strCache>
                <c:ptCount val="2"/>
                <c:pt idx="0">
                  <c:v>Transporte individual</c:v>
                </c:pt>
                <c:pt idx="1">
                  <c:v>Transporte colectivo</c:v>
                </c:pt>
              </c:strCache>
            </c:strRef>
          </c:cat>
          <c:val>
            <c:numRef>
              <c:f>'G5'!$L$13:$M$13</c:f>
              <c:numCache>
                <c:formatCode>General</c:formatCode>
                <c:ptCount val="2"/>
                <c:pt idx="0">
                  <c:v>606.0</c:v>
                </c:pt>
                <c:pt idx="1">
                  <c:v>164.0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0739320"/>
        <c:axId val="-2130736072"/>
      </c:barChart>
      <c:catAx>
        <c:axId val="-213073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0736072"/>
        <c:crosses val="autoZero"/>
        <c:auto val="1"/>
        <c:lblAlgn val="ctr"/>
        <c:lblOffset val="100"/>
        <c:noMultiLvlLbl val="0"/>
      </c:catAx>
      <c:valAx>
        <c:axId val="-2130736072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Energía/viaje (GEP)</a:t>
                </a:r>
              </a:p>
            </c:rich>
          </c:tx>
          <c:layout>
            <c:manualLayout>
              <c:xMode val="edge"/>
              <c:yMode val="edge"/>
              <c:x val="0.0405805791545794"/>
              <c:y val="0.3357839306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07393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67115802335"/>
          <c:y val="0.0264853570935212"/>
          <c:w val="0.829557256312788"/>
          <c:h val="0.7099447513812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'G6'!$J$8</c:f>
              <c:strCache>
                <c:ptCount val="1"/>
                <c:pt idx="0">
                  <c:v>Litros de gasolina que se pueden comprar con un salario mínimo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000913167104111985"/>
                  <c:y val="-0.057409959171770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00235498687664042"/>
                  <c:y val="-0.073531641878098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00175880076846064"/>
                  <c:y val="-0.11721842780702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0"/>
                  <c:y val="-0.33786052986470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0.0030417760279965"/>
                  <c:y val="-0.068138670166229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0.00229440069991251"/>
                  <c:y val="-0.070429790026246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00293591426071741"/>
                  <c:y val="-0.057722003499562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0.00427187226596676"/>
                  <c:y val="-0.065823855351414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22747156605424E-5"/>
                  <c:y val="-0.060910615339749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0.00555489938757655"/>
                  <c:y val="-0.06909959171770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0.00480752405949256"/>
                  <c:y val="-0.059720034995625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0.00336576484640451"/>
                  <c:y val="-0.06939110511738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0.00261832895888014"/>
                  <c:y val="-0.077603893263342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0.0025653980752406"/>
                  <c:y val="-0.068863735783027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0.00112357830271216"/>
                  <c:y val="-0.051190580344123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'G6'!$I$9:$I$23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'G6'!$J$9:$J$23</c:f>
              <c:numCache>
                <c:formatCode>#,##0</c:formatCode>
                <c:ptCount val="15"/>
                <c:pt idx="0">
                  <c:v>157.0</c:v>
                </c:pt>
                <c:pt idx="1">
                  <c:v>262.0</c:v>
                </c:pt>
                <c:pt idx="2">
                  <c:v>516.0</c:v>
                </c:pt>
                <c:pt idx="3">
                  <c:v>1624.0</c:v>
                </c:pt>
                <c:pt idx="4">
                  <c:v>195.0</c:v>
                </c:pt>
                <c:pt idx="5">
                  <c:v>155.0</c:v>
                </c:pt>
                <c:pt idx="6">
                  <c:v>195.0</c:v>
                </c:pt>
                <c:pt idx="7">
                  <c:v>195.0</c:v>
                </c:pt>
                <c:pt idx="8">
                  <c:v>205.0</c:v>
                </c:pt>
                <c:pt idx="9">
                  <c:v>108.0</c:v>
                </c:pt>
                <c:pt idx="10">
                  <c:v>149.0</c:v>
                </c:pt>
                <c:pt idx="11">
                  <c:v>152.0</c:v>
                </c:pt>
                <c:pt idx="12">
                  <c:v>298.0</c:v>
                </c:pt>
                <c:pt idx="13">
                  <c:v>198.0</c:v>
                </c:pt>
                <c:pt idx="14">
                  <c:v>160.0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30822296"/>
        <c:axId val="-2130818936"/>
      </c:barChart>
      <c:catAx>
        <c:axId val="-2130822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0818936"/>
        <c:crosses val="autoZero"/>
        <c:auto val="1"/>
        <c:lblAlgn val="ctr"/>
        <c:lblOffset val="100"/>
        <c:noMultiLvlLbl val="0"/>
      </c:catAx>
      <c:valAx>
        <c:axId val="-2130818936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Litros</a:t>
                </a:r>
              </a:p>
            </c:rich>
          </c:tx>
          <c:layout>
            <c:manualLayout>
              <c:xMode val="edge"/>
              <c:yMode val="edge"/>
              <c:x val="0.0139708710732662"/>
              <c:y val="0.36532756596214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08222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02021772939347"/>
          <c:y val="0.0302114803625378"/>
          <c:w val="0.897356143079316"/>
          <c:h val="0.873111782477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'G7'!$L$10</c:f>
              <c:strCache>
                <c:ptCount val="1"/>
                <c:pt idx="0">
                  <c:v>Petróleo como % del total de importaciones del país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'G7'!$K$11:$K$14</c:f>
              <c:strCache>
                <c:ptCount val="4"/>
                <c:pt idx="0">
                  <c:v>Brasil</c:v>
                </c:pt>
                <c:pt idx="1">
                  <c:v>Chile</c:v>
                </c:pt>
                <c:pt idx="2">
                  <c:v>Perú</c:v>
                </c:pt>
                <c:pt idx="3">
                  <c:v>Uruguay</c:v>
                </c:pt>
              </c:strCache>
            </c:strRef>
          </c:cat>
          <c:val>
            <c:numRef>
              <c:f>'G7'!$L$11:$L$14</c:f>
              <c:numCache>
                <c:formatCode>0.0</c:formatCode>
                <c:ptCount val="4"/>
                <c:pt idx="0">
                  <c:v>10.38</c:v>
                </c:pt>
                <c:pt idx="1">
                  <c:v>10.31</c:v>
                </c:pt>
                <c:pt idx="2">
                  <c:v>10.01</c:v>
                </c:pt>
                <c:pt idx="3">
                  <c:v>10.41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0232280"/>
        <c:axId val="-2130228968"/>
      </c:barChart>
      <c:catAx>
        <c:axId val="-2130232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0228968"/>
        <c:crosses val="autoZero"/>
        <c:auto val="1"/>
        <c:lblAlgn val="ctr"/>
        <c:lblOffset val="100"/>
        <c:noMultiLvlLbl val="0"/>
      </c:catAx>
      <c:valAx>
        <c:axId val="-2130228968"/>
        <c:scaling>
          <c:orientation val="minMax"/>
        </c:scaling>
        <c:delete val="0"/>
        <c:axPos val="l"/>
        <c:majorGridlines>
          <c:spPr>
            <a:ln w="3175" cmpd="sng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 de la importación total de país</a:t>
                </a:r>
              </a:p>
            </c:rich>
          </c:tx>
          <c:layout>
            <c:manualLayout>
              <c:xMode val="edge"/>
              <c:yMode val="edge"/>
              <c:x val="0.00619786515266342"/>
              <c:y val="0.2666173755792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0232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76232201533406"/>
          <c:y val="0.0267062314540059"/>
          <c:w val="0.891566265060241"/>
          <c:h val="0.747188672231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G1.b!$O$9</c:f>
              <c:strCache>
                <c:ptCount val="1"/>
                <c:pt idx="0">
                  <c:v>Centavos de dólar por litro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G1.b!$N$10:$N$36</c:f>
              <c:strCache>
                <c:ptCount val="27"/>
                <c:pt idx="0">
                  <c:v>Argentina</c:v>
                </c:pt>
                <c:pt idx="1">
                  <c:v>Brasil</c:v>
                </c:pt>
                <c:pt idx="2">
                  <c:v>Chile</c:v>
                </c:pt>
                <c:pt idx="3">
                  <c:v>Colombia</c:v>
                </c:pt>
                <c:pt idx="4">
                  <c:v>Costa Rica</c:v>
                </c:pt>
                <c:pt idx="5">
                  <c:v>México</c:v>
                </c:pt>
                <c:pt idx="6">
                  <c:v>Perú</c:v>
                </c:pt>
                <c:pt idx="7">
                  <c:v>Uruguay</c:v>
                </c:pt>
                <c:pt idx="8">
                  <c:v>Venezuela</c:v>
                </c:pt>
                <c:pt idx="10">
                  <c:v>Alemania</c:v>
                </c:pt>
                <c:pt idx="11">
                  <c:v>Canadá</c:v>
                </c:pt>
                <c:pt idx="12">
                  <c:v>España</c:v>
                </c:pt>
                <c:pt idx="13">
                  <c:v>Francia</c:v>
                </c:pt>
                <c:pt idx="14">
                  <c:v>Holanda</c:v>
                </c:pt>
                <c:pt idx="15">
                  <c:v>Inglaterra</c:v>
                </c:pt>
                <c:pt idx="16">
                  <c:v>Italia</c:v>
                </c:pt>
                <c:pt idx="17">
                  <c:v>Japón</c:v>
                </c:pt>
                <c:pt idx="18">
                  <c:v>Suecia</c:v>
                </c:pt>
                <c:pt idx="19">
                  <c:v>Estados Unidos</c:v>
                </c:pt>
                <c:pt idx="21">
                  <c:v>China</c:v>
                </c:pt>
                <c:pt idx="22">
                  <c:v>India</c:v>
                </c:pt>
                <c:pt idx="23">
                  <c:v>Indonesia</c:v>
                </c:pt>
                <c:pt idx="24">
                  <c:v>Suráfrica</c:v>
                </c:pt>
                <c:pt idx="25">
                  <c:v>Tailandia</c:v>
                </c:pt>
                <c:pt idx="26">
                  <c:v>Turquia</c:v>
                </c:pt>
              </c:strCache>
            </c:strRef>
          </c:cat>
          <c:val>
            <c:numRef>
              <c:f>G1.b!$O$10:$O$36</c:f>
              <c:numCache>
                <c:formatCode>General</c:formatCode>
                <c:ptCount val="27"/>
                <c:pt idx="0">
                  <c:v>58.0</c:v>
                </c:pt>
                <c:pt idx="1">
                  <c:v>103.0</c:v>
                </c:pt>
                <c:pt idx="2">
                  <c:v>95.0</c:v>
                </c:pt>
                <c:pt idx="3">
                  <c:v>73.0</c:v>
                </c:pt>
                <c:pt idx="4">
                  <c:v>110.0</c:v>
                </c:pt>
                <c:pt idx="5">
                  <c:v>54.0</c:v>
                </c:pt>
                <c:pt idx="6">
                  <c:v>99.0</c:v>
                </c:pt>
                <c:pt idx="7">
                  <c:v>117.0</c:v>
                </c:pt>
                <c:pt idx="8">
                  <c:v>1.0</c:v>
                </c:pt>
                <c:pt idx="10">
                  <c:v>156.0</c:v>
                </c:pt>
                <c:pt idx="11">
                  <c:v>90.0</c:v>
                </c:pt>
                <c:pt idx="12">
                  <c:v>128.0</c:v>
                </c:pt>
                <c:pt idx="13">
                  <c:v>145.0</c:v>
                </c:pt>
                <c:pt idx="14">
                  <c:v>145.0</c:v>
                </c:pt>
                <c:pt idx="15">
                  <c:v>165.0</c:v>
                </c:pt>
                <c:pt idx="16">
                  <c:v>163.0</c:v>
                </c:pt>
                <c:pt idx="17">
                  <c:v>130.0</c:v>
                </c:pt>
                <c:pt idx="18">
                  <c:v>152.0</c:v>
                </c:pt>
                <c:pt idx="19">
                  <c:v>78.0</c:v>
                </c:pt>
                <c:pt idx="21">
                  <c:v>101.0</c:v>
                </c:pt>
                <c:pt idx="22">
                  <c:v>70.0</c:v>
                </c:pt>
                <c:pt idx="23">
                  <c:v>42.0</c:v>
                </c:pt>
                <c:pt idx="24">
                  <c:v>95.0</c:v>
                </c:pt>
                <c:pt idx="25">
                  <c:v>64.0</c:v>
                </c:pt>
                <c:pt idx="26">
                  <c:v>163.0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2389960"/>
        <c:axId val="-2132341064"/>
      </c:barChart>
      <c:lineChart>
        <c:grouping val="standard"/>
        <c:varyColors val="0"/>
        <c:ser>
          <c:idx val="1"/>
          <c:order val="1"/>
          <c:tx>
            <c:strRef>
              <c:f>G1.b!$P$9</c:f>
              <c:strCache>
                <c:ptCount val="1"/>
                <c:pt idx="0">
                  <c:v>Promedio del grupo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layout>
                <c:manualLayout>
                  <c:x val="-0.131307535079473"/>
                  <c:y val="-0.18925107372942"/>
                </c:manualLayout>
              </c:layout>
              <c:tx>
                <c:rich>
                  <a:bodyPr/>
                  <a:lstStyle/>
                  <a:p>
                    <a:r>
                      <a:rPr lang="es-ES"/>
                      <a:t>78,8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layout>
                <c:manualLayout>
                  <c:x val="-0.186865946247409"/>
                  <c:y val="-0.13743557623478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0.0553515421744242"/>
                  <c:y val="-0.0768295156287282"/>
                </c:manualLayout>
              </c:layout>
              <c:tx>
                <c:rich>
                  <a:bodyPr/>
                  <a:lstStyle/>
                  <a:p>
                    <a:r>
                      <a:rPr lang="es-ES"/>
                      <a:t>89,1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2"/>
              <c:delete val="1"/>
            </c:dLbl>
            <c:dLbl>
              <c:idx val="23"/>
              <c:delete val="1"/>
            </c:dLbl>
            <c:dLbl>
              <c:idx val="24"/>
              <c:delete val="1"/>
            </c:dLbl>
            <c:dLbl>
              <c:idx val="25"/>
              <c:delete val="1"/>
            </c:dLbl>
            <c:dLbl>
              <c:idx val="26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G1.b!$N$10:$N$36</c:f>
              <c:strCache>
                <c:ptCount val="27"/>
                <c:pt idx="0">
                  <c:v>Argentina</c:v>
                </c:pt>
                <c:pt idx="1">
                  <c:v>Brasil</c:v>
                </c:pt>
                <c:pt idx="2">
                  <c:v>Chile</c:v>
                </c:pt>
                <c:pt idx="3">
                  <c:v>Colombia</c:v>
                </c:pt>
                <c:pt idx="4">
                  <c:v>Costa Rica</c:v>
                </c:pt>
                <c:pt idx="5">
                  <c:v>México</c:v>
                </c:pt>
                <c:pt idx="6">
                  <c:v>Perú</c:v>
                </c:pt>
                <c:pt idx="7">
                  <c:v>Uruguay</c:v>
                </c:pt>
                <c:pt idx="8">
                  <c:v>Venezuela</c:v>
                </c:pt>
                <c:pt idx="10">
                  <c:v>Alemania</c:v>
                </c:pt>
                <c:pt idx="11">
                  <c:v>Canadá</c:v>
                </c:pt>
                <c:pt idx="12">
                  <c:v>España</c:v>
                </c:pt>
                <c:pt idx="13">
                  <c:v>Francia</c:v>
                </c:pt>
                <c:pt idx="14">
                  <c:v>Holanda</c:v>
                </c:pt>
                <c:pt idx="15">
                  <c:v>Inglaterra</c:v>
                </c:pt>
                <c:pt idx="16">
                  <c:v>Italia</c:v>
                </c:pt>
                <c:pt idx="17">
                  <c:v>Japón</c:v>
                </c:pt>
                <c:pt idx="18">
                  <c:v>Suecia</c:v>
                </c:pt>
                <c:pt idx="19">
                  <c:v>Estados Unidos</c:v>
                </c:pt>
                <c:pt idx="21">
                  <c:v>China</c:v>
                </c:pt>
                <c:pt idx="22">
                  <c:v>India</c:v>
                </c:pt>
                <c:pt idx="23">
                  <c:v>Indonesia</c:v>
                </c:pt>
                <c:pt idx="24">
                  <c:v>Suráfrica</c:v>
                </c:pt>
                <c:pt idx="25">
                  <c:v>Tailandia</c:v>
                </c:pt>
                <c:pt idx="26">
                  <c:v>Turquia</c:v>
                </c:pt>
              </c:strCache>
            </c:strRef>
          </c:cat>
          <c:val>
            <c:numRef>
              <c:f>G1.b!$P$10:$P$36</c:f>
              <c:numCache>
                <c:formatCode>0.00</c:formatCode>
                <c:ptCount val="27"/>
                <c:pt idx="0">
                  <c:v>78.88888888888886</c:v>
                </c:pt>
                <c:pt idx="1">
                  <c:v>78.88888888888886</c:v>
                </c:pt>
                <c:pt idx="2">
                  <c:v>78.88888888888886</c:v>
                </c:pt>
                <c:pt idx="3">
                  <c:v>78.88888888888886</c:v>
                </c:pt>
                <c:pt idx="4">
                  <c:v>78.88888888888886</c:v>
                </c:pt>
                <c:pt idx="5">
                  <c:v>78.88888888888886</c:v>
                </c:pt>
                <c:pt idx="6">
                  <c:v>78.88888888888886</c:v>
                </c:pt>
                <c:pt idx="7">
                  <c:v>78.88888888888886</c:v>
                </c:pt>
                <c:pt idx="8">
                  <c:v>78.88888888888886</c:v>
                </c:pt>
                <c:pt idx="10" formatCode="General">
                  <c:v>135.2</c:v>
                </c:pt>
                <c:pt idx="11" formatCode="General">
                  <c:v>135.2</c:v>
                </c:pt>
                <c:pt idx="12" formatCode="General">
                  <c:v>135.2</c:v>
                </c:pt>
                <c:pt idx="13" formatCode="General">
                  <c:v>135.2</c:v>
                </c:pt>
                <c:pt idx="14" formatCode="General">
                  <c:v>135.2</c:v>
                </c:pt>
                <c:pt idx="15" formatCode="General">
                  <c:v>135.2</c:v>
                </c:pt>
                <c:pt idx="16" formatCode="General">
                  <c:v>135.2</c:v>
                </c:pt>
                <c:pt idx="17" formatCode="General">
                  <c:v>135.2</c:v>
                </c:pt>
                <c:pt idx="18" formatCode="General">
                  <c:v>135.2</c:v>
                </c:pt>
                <c:pt idx="19" formatCode="General">
                  <c:v>135.2</c:v>
                </c:pt>
                <c:pt idx="21">
                  <c:v>89.16666666666667</c:v>
                </c:pt>
                <c:pt idx="22">
                  <c:v>89.16666666666667</c:v>
                </c:pt>
                <c:pt idx="23">
                  <c:v>89.16666666666667</c:v>
                </c:pt>
                <c:pt idx="24">
                  <c:v>89.16666666666667</c:v>
                </c:pt>
                <c:pt idx="25">
                  <c:v>89.16666666666667</c:v>
                </c:pt>
                <c:pt idx="26">
                  <c:v>89.16666666666667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2389960"/>
        <c:axId val="-2132341064"/>
      </c:lineChart>
      <c:catAx>
        <c:axId val="-2132389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2341064"/>
        <c:crosses val="autoZero"/>
        <c:auto val="1"/>
        <c:lblAlgn val="ctr"/>
        <c:lblOffset val="100"/>
        <c:noMultiLvlLbl val="0"/>
      </c:catAx>
      <c:valAx>
        <c:axId val="-2132341064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Centavos de dólar/litro y promedio (linea roja)</a:t>
                </a:r>
              </a:p>
            </c:rich>
          </c:tx>
          <c:layout>
            <c:manualLayout>
              <c:xMode val="edge"/>
              <c:yMode val="edge"/>
              <c:x val="0.0242623361069651"/>
              <c:y val="0.163604812274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23899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776978417266"/>
          <c:y val="0.0171919770773639"/>
          <c:w val="0.820556421004928"/>
          <c:h val="0.700698193975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G2.a!$L$9</c:f>
              <c:strCache>
                <c:ptCount val="1"/>
                <c:pt idx="0">
                  <c:v>Transporte individual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G2.a!$K$10:$K$24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G2.a!$L$10:$L$24</c:f>
              <c:numCache>
                <c:formatCode>#,##0</c:formatCode>
                <c:ptCount val="15"/>
                <c:pt idx="0">
                  <c:v>856656.1701079357</c:v>
                </c:pt>
                <c:pt idx="1">
                  <c:v>2.56806635794273E6</c:v>
                </c:pt>
                <c:pt idx="2">
                  <c:v>9.46749876966731E6</c:v>
                </c:pt>
                <c:pt idx="3">
                  <c:v>1.524481383E6</c:v>
                </c:pt>
                <c:pt idx="4">
                  <c:v>9.79308124E6</c:v>
                </c:pt>
                <c:pt idx="5">
                  <c:v>586557.328603111</c:v>
                </c:pt>
                <c:pt idx="6">
                  <c:v>1.81168124E6</c:v>
                </c:pt>
                <c:pt idx="7">
                  <c:v>468606.38</c:v>
                </c:pt>
                <c:pt idx="8">
                  <c:v>2.19096435829821E6</c:v>
                </c:pt>
                <c:pt idx="9">
                  <c:v>134700.0</c:v>
                </c:pt>
                <c:pt idx="10">
                  <c:v>953784.0528977778</c:v>
                </c:pt>
                <c:pt idx="11">
                  <c:v>2.964022988E6</c:v>
                </c:pt>
                <c:pt idx="12">
                  <c:v>317126.365</c:v>
                </c:pt>
                <c:pt idx="13">
                  <c:v>1.14966649542513E6</c:v>
                </c:pt>
                <c:pt idx="14">
                  <c:v>7.39977600187067E6</c:v>
                </c:pt>
              </c:numCache>
            </c:numRef>
          </c:val>
        </c:ser>
        <c:ser>
          <c:idx val="1"/>
          <c:order val="1"/>
          <c:tx>
            <c:strRef>
              <c:f>G2.a!$M$9</c:f>
              <c:strCache>
                <c:ptCount val="1"/>
                <c:pt idx="0">
                  <c:v>Transporte colectivo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G2.a!$K$10:$K$24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G2.a!$M$10:$M$24</c:f>
              <c:numCache>
                <c:formatCode>#,##0</c:formatCode>
                <c:ptCount val="15"/>
                <c:pt idx="0">
                  <c:v>0.0</c:v>
                </c:pt>
                <c:pt idx="1">
                  <c:v>186903.7616339852</c:v>
                </c:pt>
                <c:pt idx="2">
                  <c:v>0.0</c:v>
                </c:pt>
                <c:pt idx="3">
                  <c:v>700698.986816258</c:v>
                </c:pt>
                <c:pt idx="4">
                  <c:v>1.2712339695E6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117632.3071775215</c:v>
                </c:pt>
                <c:pt idx="9">
                  <c:v>0.0</c:v>
                </c:pt>
                <c:pt idx="10">
                  <c:v>0.0</c:v>
                </c:pt>
                <c:pt idx="11">
                  <c:v>260000.0</c:v>
                </c:pt>
                <c:pt idx="12">
                  <c:v>0.0</c:v>
                </c:pt>
                <c:pt idx="13">
                  <c:v>194039.4188315161</c:v>
                </c:pt>
                <c:pt idx="1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5172696"/>
        <c:axId val="-2132143384"/>
      </c:barChart>
      <c:catAx>
        <c:axId val="-2135172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2143384"/>
        <c:crosses val="autoZero"/>
        <c:auto val="1"/>
        <c:lblAlgn val="ctr"/>
        <c:lblOffset val="100"/>
        <c:noMultiLvlLbl val="0"/>
      </c:catAx>
      <c:valAx>
        <c:axId val="-2132143384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Litros/día</a:t>
                </a:r>
              </a:p>
            </c:rich>
          </c:tx>
          <c:layout>
            <c:manualLayout>
              <c:xMode val="edge"/>
              <c:yMode val="edge"/>
              <c:x val="0.00206055627938594"/>
              <c:y val="0.245877234095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51726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86506826035235"/>
          <c:y val="0.922447662792151"/>
          <c:w val="0.443623321814989"/>
          <c:h val="0.06938773278340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15864022663"/>
          <c:y val="0.0138504155124654"/>
          <c:w val="0.885269121813031"/>
          <c:h val="0.68421052631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G2.b!$M$9</c:f>
              <c:strCache>
                <c:ptCount val="1"/>
                <c:pt idx="0">
                  <c:v>Transporte individual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G2.b!$L$10:$L$24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G2.b!$M$10:$M$24</c:f>
              <c:numCache>
                <c:formatCode>#,##0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147166.25</c:v>
                </c:pt>
                <c:pt idx="3">
                  <c:v>0.0</c:v>
                </c:pt>
                <c:pt idx="4">
                  <c:v>409.68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388834.5929863804</c:v>
                </c:pt>
                <c:pt idx="9">
                  <c:v>72879.18484</c:v>
                </c:pt>
                <c:pt idx="10">
                  <c:v>0.0</c:v>
                </c:pt>
                <c:pt idx="11">
                  <c:v>3520.8264</c:v>
                </c:pt>
                <c:pt idx="12">
                  <c:v>188729.84</c:v>
                </c:pt>
                <c:pt idx="13">
                  <c:v>16797.73326038205</c:v>
                </c:pt>
                <c:pt idx="1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G2.b!$N$9</c:f>
              <c:strCache>
                <c:ptCount val="1"/>
                <c:pt idx="0">
                  <c:v>Transporte colectivo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G2.b!$L$10:$L$24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G2.b!$N$10:$N$24</c:f>
              <c:numCache>
                <c:formatCode>#,##0</c:formatCode>
                <c:ptCount val="15"/>
                <c:pt idx="0">
                  <c:v>628509.8101423577</c:v>
                </c:pt>
                <c:pt idx="1">
                  <c:v>869513.2555492742</c:v>
                </c:pt>
                <c:pt idx="2">
                  <c:v>2.94911318E6</c:v>
                </c:pt>
                <c:pt idx="3">
                  <c:v>265012.0392756653</c:v>
                </c:pt>
                <c:pt idx="4">
                  <c:v>244685.6928</c:v>
                </c:pt>
                <c:pt idx="5">
                  <c:v>340278.4712840534</c:v>
                </c:pt>
                <c:pt idx="6">
                  <c:v>236894.49</c:v>
                </c:pt>
                <c:pt idx="7">
                  <c:v>138234.8807692308</c:v>
                </c:pt>
                <c:pt idx="8">
                  <c:v>1.6514841E6</c:v>
                </c:pt>
                <c:pt idx="9">
                  <c:v>130663.8101916216</c:v>
                </c:pt>
                <c:pt idx="10">
                  <c:v>442555.7682981931</c:v>
                </c:pt>
                <c:pt idx="11">
                  <c:v>1.54759159220075E6</c:v>
                </c:pt>
                <c:pt idx="12">
                  <c:v>94112.76</c:v>
                </c:pt>
                <c:pt idx="13">
                  <c:v>585435.7706682789</c:v>
                </c:pt>
                <c:pt idx="14">
                  <c:v>1.92668637115158E6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2008488"/>
        <c:axId val="-2132005144"/>
      </c:barChart>
      <c:catAx>
        <c:axId val="-2132008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2005144"/>
        <c:crosses val="autoZero"/>
        <c:auto val="1"/>
        <c:lblAlgn val="ctr"/>
        <c:lblOffset val="100"/>
        <c:noMultiLvlLbl val="0"/>
      </c:catAx>
      <c:valAx>
        <c:axId val="-2132005144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Litros/día</a:t>
                </a:r>
              </a:p>
            </c:rich>
          </c:tx>
          <c:layout>
            <c:manualLayout>
              <c:xMode val="edge"/>
              <c:yMode val="edge"/>
              <c:x val="0.00177293481805898"/>
              <c:y val="0.2910664456416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20084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27885547220799"/>
          <c:y val="0.890107903178769"/>
          <c:w val="0.621481270092718"/>
          <c:h val="0.066929133858267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643084207234"/>
          <c:y val="0.0310262529832936"/>
          <c:w val="0.824306599684089"/>
          <c:h val="0.81861575178997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G3.a!$M$9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G3.a!$L$10:$L$24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G3.a!$M$10:$M$24</c:f>
              <c:numCache>
                <c:formatCode>#,##0</c:formatCode>
                <c:ptCount val="15"/>
                <c:pt idx="0">
                  <c:v>660.4819071532183</c:v>
                </c:pt>
                <c:pt idx="1">
                  <c:v>1979.979161973842</c:v>
                </c:pt>
                <c:pt idx="2">
                  <c:v>7299.441551413498</c:v>
                </c:pt>
                <c:pt idx="3">
                  <c:v>1175.375146293</c:v>
                </c:pt>
                <c:pt idx="4">
                  <c:v>7550.46563604</c:v>
                </c:pt>
                <c:pt idx="5">
                  <c:v>452.2357003529987</c:v>
                </c:pt>
                <c:pt idx="6">
                  <c:v>1396.80623604</c:v>
                </c:pt>
                <c:pt idx="7">
                  <c:v>361.2955189799999</c:v>
                </c:pt>
                <c:pt idx="8">
                  <c:v>1689.23352024792</c:v>
                </c:pt>
                <c:pt idx="9">
                  <c:v>103.8537</c:v>
                </c:pt>
                <c:pt idx="10">
                  <c:v>735.3675047841866</c:v>
                </c:pt>
                <c:pt idx="11">
                  <c:v>2285.261723748</c:v>
                </c:pt>
                <c:pt idx="12">
                  <c:v>244.504427415</c:v>
                </c:pt>
                <c:pt idx="13">
                  <c:v>886.3928679727734</c:v>
                </c:pt>
                <c:pt idx="14">
                  <c:v>5705.227297442284</c:v>
                </c:pt>
              </c:numCache>
            </c:numRef>
          </c:val>
        </c:ser>
        <c:ser>
          <c:idx val="1"/>
          <c:order val="1"/>
          <c:tx>
            <c:strRef>
              <c:f>G3.a!$N$9</c:f>
              <c:strCache>
                <c:ptCount val="1"/>
                <c:pt idx="0">
                  <c:v>Alcohol 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G3.a!$L$10:$L$24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G3.a!$N$10:$N$24</c:f>
              <c:numCache>
                <c:formatCode>#,##0</c:formatCode>
                <c:ptCount val="15"/>
                <c:pt idx="0">
                  <c:v>150.8509291354001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100.2182418192219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168.6694939563499</c:v>
                </c:pt>
                <c:pt idx="11">
                  <c:v>677.9447020542854</c:v>
                </c:pt>
                <c:pt idx="12">
                  <c:v>0.0</c:v>
                </c:pt>
                <c:pt idx="13">
                  <c:v>0.0</c:v>
                </c:pt>
                <c:pt idx="14">
                  <c:v>1328.964233470844</c:v>
                </c:pt>
              </c:numCache>
            </c:numRef>
          </c:val>
        </c:ser>
        <c:ser>
          <c:idx val="2"/>
          <c:order val="2"/>
          <c:tx>
            <c:strRef>
              <c:f>G3.a!$O$9</c:f>
              <c:strCache>
                <c:ptCount val="1"/>
                <c:pt idx="0">
                  <c:v>Diesel </c:v>
                </c:pt>
              </c:strCache>
            </c:strRef>
          </c:tx>
          <c:spPr>
            <a:solidFill>
              <a:srgbClr val="FEEEB3"/>
            </a:solidFill>
            <a:ln w="25400">
              <a:noFill/>
            </a:ln>
            <a:effectLst/>
          </c:spPr>
          <c:invertIfNegative val="0"/>
          <c:cat>
            <c:strRef>
              <c:f>G3.a!$L$10:$L$24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G3.a!$O$10:$O$24</c:f>
              <c:numCache>
                <c:formatCode>#,##0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124.79698</c:v>
                </c:pt>
                <c:pt idx="3">
                  <c:v>0.0</c:v>
                </c:pt>
                <c:pt idx="4">
                  <c:v>0.34740864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329.7317348524504</c:v>
                </c:pt>
                <c:pt idx="9">
                  <c:v>61.80154874432</c:v>
                </c:pt>
                <c:pt idx="10">
                  <c:v>0.0</c:v>
                </c:pt>
                <c:pt idx="11">
                  <c:v>2.9856607872</c:v>
                </c:pt>
                <c:pt idx="12">
                  <c:v>160.04290432</c:v>
                </c:pt>
                <c:pt idx="13">
                  <c:v>14.244477804804</c:v>
                </c:pt>
                <c:pt idx="14">
                  <c:v>0.0</c:v>
                </c:pt>
              </c:numCache>
            </c:numRef>
          </c:val>
        </c:ser>
        <c:ser>
          <c:idx val="3"/>
          <c:order val="3"/>
          <c:tx>
            <c:strRef>
              <c:f>G3.a!$P$9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rgbClr val="155E89"/>
            </a:solidFill>
            <a:ln w="25400">
              <a:noFill/>
            </a:ln>
            <a:effectLst/>
          </c:spPr>
          <c:invertIfNegative val="0"/>
          <c:cat>
            <c:strRef>
              <c:f>G3.a!$L$10:$L$24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G3.a!$P$10:$P$24</c:f>
              <c:numCache>
                <c:formatCode>#,##0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5.8872294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92.39244161082041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3.16132779323409</c:v>
                </c:pt>
                <c:pt idx="14">
                  <c:v>0.0</c:v>
                </c:pt>
              </c:numCache>
            </c:numRef>
          </c:val>
        </c:ser>
        <c:ser>
          <c:idx val="4"/>
          <c:order val="4"/>
          <c:tx>
            <c:strRef>
              <c:f>G3.a!$Q$9</c:f>
              <c:strCache>
                <c:ptCount val="1"/>
                <c:pt idx="0">
                  <c:v>GNV</c:v>
                </c:pt>
              </c:strCache>
            </c:strRef>
          </c:tx>
          <c:spPr>
            <a:solidFill>
              <a:srgbClr val="FEE482"/>
            </a:solidFill>
            <a:ln w="25400">
              <a:noFill/>
            </a:ln>
            <a:effectLst/>
          </c:spPr>
          <c:invertIfNegative val="0"/>
          <c:cat>
            <c:strRef>
              <c:f>G3.a!$L$10:$L$24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G3.a!$Q$10:$Q$24</c:f>
              <c:numCache>
                <c:formatCode>#,##0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688.5378934324</c:v>
                </c:pt>
                <c:pt idx="3">
                  <c:v>0.0</c:v>
                </c:pt>
                <c:pt idx="4">
                  <c:v>1.4342856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546.4246728893814</c:v>
                </c:pt>
                <c:pt idx="9">
                  <c:v>0.0</c:v>
                </c:pt>
                <c:pt idx="10">
                  <c:v>0.0</c:v>
                </c:pt>
                <c:pt idx="11">
                  <c:v>830.0447841230768</c:v>
                </c:pt>
                <c:pt idx="12">
                  <c:v>0.0</c:v>
                </c:pt>
                <c:pt idx="13">
                  <c:v>90.85617460365465</c:v>
                </c:pt>
                <c:pt idx="1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29918280"/>
        <c:axId val="-2130506552"/>
      </c:barChart>
      <c:catAx>
        <c:axId val="-2129918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0506552"/>
        <c:crosses val="autoZero"/>
        <c:auto val="1"/>
        <c:lblAlgn val="ctr"/>
        <c:lblOffset val="100"/>
        <c:noMultiLvlLbl val="0"/>
      </c:catAx>
      <c:valAx>
        <c:axId val="-2130506552"/>
        <c:scaling>
          <c:orientation val="minMax"/>
        </c:scaling>
        <c:delete val="0"/>
        <c:axPos val="b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212991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9600393700787"/>
          <c:y val="0.889533986823076"/>
          <c:w val="0.81461165791776"/>
          <c:h val="0.081395361294123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021097046413"/>
          <c:y val="0.0433789954337899"/>
          <c:w val="0.832630098452883"/>
          <c:h val="0.80593607305936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G3.b!$L$10</c:f>
              <c:strCache>
                <c:ptCount val="1"/>
                <c:pt idx="0">
                  <c:v>Gasolina 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G3.b!$K$11:$K$25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G3.b!$L$11:$L$25</c:f>
              <c:numCache>
                <c:formatCode>#,##0</c:formatCode>
                <c:ptCount val="15"/>
                <c:pt idx="0">
                  <c:v>0.0</c:v>
                </c:pt>
                <c:pt idx="1">
                  <c:v>144.1028002198026</c:v>
                </c:pt>
                <c:pt idx="2">
                  <c:v>0.0</c:v>
                </c:pt>
                <c:pt idx="3">
                  <c:v>540.238918835335</c:v>
                </c:pt>
                <c:pt idx="4">
                  <c:v>980.1213904844998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90.69450883386907</c:v>
                </c:pt>
                <c:pt idx="9">
                  <c:v>0.0</c:v>
                </c:pt>
                <c:pt idx="10">
                  <c:v>0.0</c:v>
                </c:pt>
                <c:pt idx="11">
                  <c:v>200.46</c:v>
                </c:pt>
                <c:pt idx="12">
                  <c:v>0.0</c:v>
                </c:pt>
                <c:pt idx="13">
                  <c:v>149.604391919099</c:v>
                </c:pt>
                <c:pt idx="1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G3.b!$M$10</c:f>
              <c:strCache>
                <c:ptCount val="1"/>
                <c:pt idx="0">
                  <c:v>Alcohol 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G3.b!$K$11:$K$25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G3.b!$M$11:$M$25</c:f>
              <c:numCache>
                <c:formatCode>#,##0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48.59400000000001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</c:ser>
        <c:ser>
          <c:idx val="2"/>
          <c:order val="2"/>
          <c:tx>
            <c:strRef>
              <c:f>G3.b!$N$10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FEEEB3"/>
            </a:solidFill>
            <a:ln w="25400">
              <a:noFill/>
            </a:ln>
            <a:effectLst/>
          </c:spPr>
          <c:invertIfNegative val="0"/>
          <c:cat>
            <c:strRef>
              <c:f>G3.b!$K$11:$K$25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G3.b!$N$11:$N$25</c:f>
              <c:numCache>
                <c:formatCode>#,##0</c:formatCode>
                <c:ptCount val="15"/>
                <c:pt idx="0">
                  <c:v>532.9763190007194</c:v>
                </c:pt>
                <c:pt idx="1">
                  <c:v>737.3472407057844</c:v>
                </c:pt>
                <c:pt idx="2">
                  <c:v>2500.84797664</c:v>
                </c:pt>
                <c:pt idx="3">
                  <c:v>224.7302093057642</c:v>
                </c:pt>
                <c:pt idx="4">
                  <c:v>207.4934674944</c:v>
                </c:pt>
                <c:pt idx="5">
                  <c:v>288.5561436488772</c:v>
                </c:pt>
                <c:pt idx="6">
                  <c:v>200.88652752</c:v>
                </c:pt>
                <c:pt idx="7">
                  <c:v>117.2231788923077</c:v>
                </c:pt>
                <c:pt idx="8">
                  <c:v>1400.4585168</c:v>
                </c:pt>
                <c:pt idx="9">
                  <c:v>110.8029110424951</c:v>
                </c:pt>
                <c:pt idx="10">
                  <c:v>375.2872915168678</c:v>
                </c:pt>
                <c:pt idx="11">
                  <c:v>1312.357670186233</c:v>
                </c:pt>
                <c:pt idx="12">
                  <c:v>79.80762048</c:v>
                </c:pt>
                <c:pt idx="13">
                  <c:v>496.4495335267007</c:v>
                </c:pt>
                <c:pt idx="14">
                  <c:v>1633.830042736543</c:v>
                </c:pt>
              </c:numCache>
            </c:numRef>
          </c:val>
        </c:ser>
        <c:ser>
          <c:idx val="3"/>
          <c:order val="3"/>
          <c:tx>
            <c:strRef>
              <c:f>G3.b!$O$10</c:f>
              <c:strCache>
                <c:ptCount val="1"/>
                <c:pt idx="0">
                  <c:v>GLP </c:v>
                </c:pt>
              </c:strCache>
            </c:strRef>
          </c:tx>
          <c:spPr>
            <a:solidFill>
              <a:srgbClr val="155E89"/>
            </a:solidFill>
            <a:ln w="25400">
              <a:noFill/>
            </a:ln>
            <a:effectLst/>
          </c:spPr>
          <c:invertIfNegative val="0"/>
          <c:cat>
            <c:strRef>
              <c:f>G3.b!$K$11:$K$25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G3.b!$O$11:$O$25</c:f>
              <c:numCache>
                <c:formatCode>#,##0</c:formatCode>
                <c:ptCount val="15"/>
                <c:pt idx="0">
                  <c:v>0.0</c:v>
                </c:pt>
                <c:pt idx="1">
                  <c:v>6.146998824184399</c:v>
                </c:pt>
                <c:pt idx="2">
                  <c:v>0.0</c:v>
                </c:pt>
                <c:pt idx="3">
                  <c:v>0.0</c:v>
                </c:pt>
                <c:pt idx="4">
                  <c:v>456.5061684845999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0.3772314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</c:ser>
        <c:ser>
          <c:idx val="4"/>
          <c:order val="4"/>
          <c:tx>
            <c:strRef>
              <c:f>G3.b!$P$10</c:f>
              <c:strCache>
                <c:ptCount val="1"/>
                <c:pt idx="0">
                  <c:v>GNV</c:v>
                </c:pt>
              </c:strCache>
            </c:strRef>
          </c:tx>
          <c:spPr>
            <a:solidFill>
              <a:srgbClr val="FEE482"/>
            </a:solidFill>
            <a:ln w="25400">
              <a:noFill/>
            </a:ln>
            <a:effectLst/>
          </c:spPr>
          <c:invertIfNegative val="0"/>
          <c:cat>
            <c:strRef>
              <c:f>G3.b!$K$11:$K$25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G3.b!$P$11:$P$25</c:f>
              <c:numCache>
                <c:formatCode>#,##0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45.33753312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</c:ser>
        <c:ser>
          <c:idx val="5"/>
          <c:order val="5"/>
          <c:tx>
            <c:strRef>
              <c:f>G3.b!$Q$10</c:f>
              <c:strCache>
                <c:ptCount val="1"/>
                <c:pt idx="0">
                  <c:v>Eléctrico</c:v>
                </c:pt>
              </c:strCache>
            </c:strRef>
          </c:tx>
          <c:spPr>
            <a:solidFill>
              <a:srgbClr val="FECD1F"/>
            </a:solidFill>
            <a:ln w="25400">
              <a:noFill/>
            </a:ln>
            <a:effectLst/>
          </c:spPr>
          <c:invertIfNegative val="0"/>
          <c:cat>
            <c:strRef>
              <c:f>G3.b!$K$11:$K$25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G3.b!$Q$11:$Q$25</c:f>
              <c:numCache>
                <c:formatCode>#,##0</c:formatCode>
                <c:ptCount val="15"/>
                <c:pt idx="0">
                  <c:v>39.5237636455835</c:v>
                </c:pt>
                <c:pt idx="1">
                  <c:v>0.0</c:v>
                </c:pt>
                <c:pt idx="2">
                  <c:v>446.9418984</c:v>
                </c:pt>
                <c:pt idx="3">
                  <c:v>165.202821</c:v>
                </c:pt>
                <c:pt idx="4">
                  <c:v>532.6495801</c:v>
                </c:pt>
                <c:pt idx="5">
                  <c:v>0.0</c:v>
                </c:pt>
                <c:pt idx="6">
                  <c:v>24.8058112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32.63027300550605</c:v>
                </c:pt>
                <c:pt idx="11">
                  <c:v>112.2121066133333</c:v>
                </c:pt>
                <c:pt idx="12">
                  <c:v>0.0</c:v>
                </c:pt>
                <c:pt idx="13">
                  <c:v>299.5916166</c:v>
                </c:pt>
                <c:pt idx="14">
                  <c:v>678.617377671083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31161656"/>
        <c:axId val="-2131158152"/>
      </c:barChart>
      <c:catAx>
        <c:axId val="-2131161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1158152"/>
        <c:crosses val="autoZero"/>
        <c:auto val="1"/>
        <c:lblAlgn val="ctr"/>
        <c:lblOffset val="100"/>
        <c:noMultiLvlLbl val="0"/>
      </c:catAx>
      <c:valAx>
        <c:axId val="-2131158152"/>
        <c:scaling>
          <c:orientation val="minMax"/>
        </c:scaling>
        <c:delete val="0"/>
        <c:axPos val="b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11616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0735395109048383"/>
          <c:y val="0.912336644457904"/>
          <c:w val="0.882268647212256"/>
          <c:h val="0.077922107813446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31372549019608"/>
          <c:y val="0.0307262569832402"/>
          <c:w val="0.861519607843137"/>
          <c:h val="0.63687150837988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G3.c!$M$8</c:f>
              <c:strCache>
                <c:ptCount val="1"/>
                <c:pt idx="0">
                  <c:v>Transporte individual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G3.c!$L$9:$L$23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G3.c!$M$9:$M$23</c:f>
              <c:numCache>
                <c:formatCode>_ * #,##0_ ;_ * \-#,##0_ ;_ * "-"??_ ;_ @_ </c:formatCode>
                <c:ptCount val="15"/>
                <c:pt idx="0">
                  <c:v>811.3328362886184</c:v>
                </c:pt>
                <c:pt idx="1">
                  <c:v>1979.979161973842</c:v>
                </c:pt>
                <c:pt idx="2">
                  <c:v>8112.776424845898</c:v>
                </c:pt>
                <c:pt idx="3">
                  <c:v>1175.375146293</c:v>
                </c:pt>
                <c:pt idx="4">
                  <c:v>7558.134559680001</c:v>
                </c:pt>
                <c:pt idx="5">
                  <c:v>552.4539421722208</c:v>
                </c:pt>
                <c:pt idx="6">
                  <c:v>1396.80623604</c:v>
                </c:pt>
                <c:pt idx="7">
                  <c:v>361.2955189799999</c:v>
                </c:pt>
                <c:pt idx="8">
                  <c:v>2657.782369600573</c:v>
                </c:pt>
                <c:pt idx="9">
                  <c:v>165.65524874432</c:v>
                </c:pt>
                <c:pt idx="10">
                  <c:v>904.0369987405368</c:v>
                </c:pt>
                <c:pt idx="11">
                  <c:v>3796.236870712562</c:v>
                </c:pt>
                <c:pt idx="12">
                  <c:v>404.5473317349999</c:v>
                </c:pt>
                <c:pt idx="13">
                  <c:v>994.6548481744663</c:v>
                </c:pt>
                <c:pt idx="14">
                  <c:v>7034.19153091313</c:v>
                </c:pt>
              </c:numCache>
            </c:numRef>
          </c:val>
        </c:ser>
        <c:ser>
          <c:idx val="1"/>
          <c:order val="1"/>
          <c:tx>
            <c:strRef>
              <c:f>G3.c!$N$8</c:f>
              <c:strCache>
                <c:ptCount val="1"/>
                <c:pt idx="0">
                  <c:v>Transporte colectivo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G3.c!$L$9:$L$23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G3.c!$N$9:$N$23</c:f>
              <c:numCache>
                <c:formatCode>_ * #,##0.00_ ;_ * \-#,##0.00_ ;_ * "-"??_ ;_ @_ </c:formatCode>
                <c:ptCount val="15"/>
                <c:pt idx="0">
                  <c:v>572.500082646303</c:v>
                </c:pt>
                <c:pt idx="1">
                  <c:v>887.5970397497717</c:v>
                </c:pt>
                <c:pt idx="2">
                  <c:v>2947.78987504</c:v>
                </c:pt>
                <c:pt idx="3">
                  <c:v>930.171949141099</c:v>
                </c:pt>
                <c:pt idx="4">
                  <c:v>2222.1081396835</c:v>
                </c:pt>
                <c:pt idx="5">
                  <c:v>288.5561436488772</c:v>
                </c:pt>
                <c:pt idx="6">
                  <c:v>225.69233872</c:v>
                </c:pt>
                <c:pt idx="7">
                  <c:v>117.2231788923077</c:v>
                </c:pt>
                <c:pt idx="8">
                  <c:v>1491.53025703387</c:v>
                </c:pt>
                <c:pt idx="9">
                  <c:v>110.8029110424951</c:v>
                </c:pt>
                <c:pt idx="10">
                  <c:v>407.9175645223738</c:v>
                </c:pt>
                <c:pt idx="11">
                  <c:v>1673.623776799566</c:v>
                </c:pt>
                <c:pt idx="12">
                  <c:v>79.80762048</c:v>
                </c:pt>
                <c:pt idx="13">
                  <c:v>945.6455420457995</c:v>
                </c:pt>
                <c:pt idx="14">
                  <c:v>2312.447420407625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31111128"/>
        <c:axId val="-2131107784"/>
      </c:barChart>
      <c:catAx>
        <c:axId val="-2131111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1107784"/>
        <c:crosses val="autoZero"/>
        <c:auto val="1"/>
        <c:lblAlgn val="ctr"/>
        <c:lblOffset val="100"/>
        <c:noMultiLvlLbl val="0"/>
      </c:catAx>
      <c:valAx>
        <c:axId val="-2131107784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 de energía total</a:t>
                </a:r>
              </a:p>
            </c:rich>
          </c:tx>
          <c:layout>
            <c:manualLayout>
              <c:xMode val="edge"/>
              <c:yMode val="edge"/>
              <c:x val="0.00888826686463265"/>
              <c:y val="0.267170593694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11111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68189828280738"/>
          <c:y val="0.904762881350858"/>
          <c:w val="0.609458554929475"/>
          <c:h val="0.079365138768300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380900082525"/>
          <c:y val="0.0306604126672279"/>
          <c:w val="0.777602799650044"/>
          <c:h val="0.81368018232258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G3.d!$M$9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G3.d!$L$10:$L$24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G3.d!$M$10:$M$24</c:f>
              <c:numCache>
                <c:formatCode>#,##0</c:formatCode>
                <c:ptCount val="15"/>
                <c:pt idx="0">
                  <c:v>660.4819071532183</c:v>
                </c:pt>
                <c:pt idx="1">
                  <c:v>2124.081962193644</c:v>
                </c:pt>
                <c:pt idx="2">
                  <c:v>7299.441551413498</c:v>
                </c:pt>
                <c:pt idx="3">
                  <c:v>1715.614065128335</c:v>
                </c:pt>
                <c:pt idx="4">
                  <c:v>8530.587026524498</c:v>
                </c:pt>
                <c:pt idx="5">
                  <c:v>452.2357003529987</c:v>
                </c:pt>
                <c:pt idx="6">
                  <c:v>1396.80623604</c:v>
                </c:pt>
                <c:pt idx="7">
                  <c:v>361.2955189799999</c:v>
                </c:pt>
                <c:pt idx="8">
                  <c:v>1779.92802908179</c:v>
                </c:pt>
                <c:pt idx="9">
                  <c:v>103.8537</c:v>
                </c:pt>
                <c:pt idx="10">
                  <c:v>735.3675047841866</c:v>
                </c:pt>
                <c:pt idx="11">
                  <c:v>2485.721723748</c:v>
                </c:pt>
                <c:pt idx="12">
                  <c:v>244.504427415</c:v>
                </c:pt>
                <c:pt idx="13">
                  <c:v>1035.997259891872</c:v>
                </c:pt>
                <c:pt idx="14">
                  <c:v>5705.227297442284</c:v>
                </c:pt>
              </c:numCache>
            </c:numRef>
          </c:val>
        </c:ser>
        <c:ser>
          <c:idx val="1"/>
          <c:order val="1"/>
          <c:tx>
            <c:strRef>
              <c:f>G3.d!$N$9</c:f>
              <c:strCache>
                <c:ptCount val="1"/>
                <c:pt idx="0">
                  <c:v>Alcohol 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G3.d!$L$10:$L$24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G3.d!$N$10:$N$24</c:f>
              <c:numCache>
                <c:formatCode>#,##0</c:formatCode>
                <c:ptCount val="15"/>
                <c:pt idx="0">
                  <c:v>150.8509291354001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100.2182418192219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168.6694939563499</c:v>
                </c:pt>
                <c:pt idx="11">
                  <c:v>726.5387020542855</c:v>
                </c:pt>
                <c:pt idx="12">
                  <c:v>0.0</c:v>
                </c:pt>
                <c:pt idx="13">
                  <c:v>0.0</c:v>
                </c:pt>
                <c:pt idx="14">
                  <c:v>1328.964233470844</c:v>
                </c:pt>
              </c:numCache>
            </c:numRef>
          </c:val>
        </c:ser>
        <c:ser>
          <c:idx val="2"/>
          <c:order val="2"/>
          <c:tx>
            <c:strRef>
              <c:f>G3.d!$O$9</c:f>
              <c:strCache>
                <c:ptCount val="1"/>
                <c:pt idx="0">
                  <c:v>Diesel </c:v>
                </c:pt>
              </c:strCache>
            </c:strRef>
          </c:tx>
          <c:spPr>
            <a:solidFill>
              <a:srgbClr val="FEEEB3"/>
            </a:solidFill>
            <a:ln w="25400">
              <a:noFill/>
            </a:ln>
            <a:effectLst/>
          </c:spPr>
          <c:invertIfNegative val="0"/>
          <c:cat>
            <c:strRef>
              <c:f>G3.d!$L$10:$L$24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G3.d!$O$10:$O$24</c:f>
              <c:numCache>
                <c:formatCode>#,##0</c:formatCode>
                <c:ptCount val="15"/>
                <c:pt idx="0">
                  <c:v>532.9763190007194</c:v>
                </c:pt>
                <c:pt idx="1">
                  <c:v>737.3472407057844</c:v>
                </c:pt>
                <c:pt idx="2">
                  <c:v>2625.64495664</c:v>
                </c:pt>
                <c:pt idx="3">
                  <c:v>224.7302093057642</c:v>
                </c:pt>
                <c:pt idx="4">
                  <c:v>207.8408761344</c:v>
                </c:pt>
                <c:pt idx="5">
                  <c:v>288.5561436488772</c:v>
                </c:pt>
                <c:pt idx="6">
                  <c:v>200.88652752</c:v>
                </c:pt>
                <c:pt idx="7">
                  <c:v>117.2231788923077</c:v>
                </c:pt>
                <c:pt idx="8">
                  <c:v>1730.19025165245</c:v>
                </c:pt>
                <c:pt idx="9">
                  <c:v>172.6044597868151</c:v>
                </c:pt>
                <c:pt idx="10">
                  <c:v>375.2872915168678</c:v>
                </c:pt>
                <c:pt idx="11">
                  <c:v>1315.343330973433</c:v>
                </c:pt>
                <c:pt idx="12">
                  <c:v>239.8505248</c:v>
                </c:pt>
                <c:pt idx="13">
                  <c:v>510.6940113315047</c:v>
                </c:pt>
                <c:pt idx="14">
                  <c:v>1633.830042736543</c:v>
                </c:pt>
              </c:numCache>
            </c:numRef>
          </c:val>
        </c:ser>
        <c:ser>
          <c:idx val="3"/>
          <c:order val="3"/>
          <c:tx>
            <c:strRef>
              <c:f>G3.d!$P$9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rgbClr val="155E89"/>
            </a:solidFill>
            <a:ln w="25400">
              <a:noFill/>
            </a:ln>
            <a:effectLst/>
          </c:spPr>
          <c:invertIfNegative val="0"/>
          <c:cat>
            <c:strRef>
              <c:f>G3.d!$L$10:$L$24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G3.d!$P$10:$P$24</c:f>
              <c:numCache>
                <c:formatCode>#,##0</c:formatCode>
                <c:ptCount val="15"/>
                <c:pt idx="0">
                  <c:v>0.0</c:v>
                </c:pt>
                <c:pt idx="1">
                  <c:v>6.146998824184399</c:v>
                </c:pt>
                <c:pt idx="2">
                  <c:v>0.0</c:v>
                </c:pt>
                <c:pt idx="3">
                  <c:v>0.0</c:v>
                </c:pt>
                <c:pt idx="4">
                  <c:v>462.3933978845999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92.76967301082043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3.16132779323409</c:v>
                </c:pt>
                <c:pt idx="14">
                  <c:v>0.0</c:v>
                </c:pt>
              </c:numCache>
            </c:numRef>
          </c:val>
        </c:ser>
        <c:ser>
          <c:idx val="4"/>
          <c:order val="4"/>
          <c:tx>
            <c:strRef>
              <c:f>G3.d!$Q$9</c:f>
              <c:strCache>
                <c:ptCount val="1"/>
                <c:pt idx="0">
                  <c:v>GNV</c:v>
                </c:pt>
              </c:strCache>
            </c:strRef>
          </c:tx>
          <c:spPr>
            <a:solidFill>
              <a:srgbClr val="FEE482"/>
            </a:solidFill>
            <a:ln w="25400">
              <a:noFill/>
            </a:ln>
            <a:effectLst/>
          </c:spPr>
          <c:invertIfNegative val="0"/>
          <c:cat>
            <c:strRef>
              <c:f>G3.d!$L$10:$L$24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G3.d!$Q$10:$Q$24</c:f>
              <c:numCache>
                <c:formatCode>#,##0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688.5378934324</c:v>
                </c:pt>
                <c:pt idx="3">
                  <c:v>0.0</c:v>
                </c:pt>
                <c:pt idx="4">
                  <c:v>46.77181872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546.4246728893814</c:v>
                </c:pt>
                <c:pt idx="9">
                  <c:v>0.0</c:v>
                </c:pt>
                <c:pt idx="10">
                  <c:v>0.0</c:v>
                </c:pt>
                <c:pt idx="11">
                  <c:v>830.0447841230768</c:v>
                </c:pt>
                <c:pt idx="12">
                  <c:v>0.0</c:v>
                </c:pt>
                <c:pt idx="13">
                  <c:v>90.85617460365465</c:v>
                </c:pt>
                <c:pt idx="14">
                  <c:v>0.0</c:v>
                </c:pt>
              </c:numCache>
            </c:numRef>
          </c:val>
        </c:ser>
        <c:ser>
          <c:idx val="5"/>
          <c:order val="5"/>
          <c:tx>
            <c:strRef>
              <c:f>G3.d!$R$9</c:f>
              <c:strCache>
                <c:ptCount val="1"/>
                <c:pt idx="0">
                  <c:v>Eléctrico</c:v>
                </c:pt>
              </c:strCache>
            </c:strRef>
          </c:tx>
          <c:spPr>
            <a:solidFill>
              <a:srgbClr val="FECD1F"/>
            </a:solidFill>
            <a:ln w="25400">
              <a:noFill/>
            </a:ln>
            <a:effectLst/>
          </c:spPr>
          <c:invertIfNegative val="0"/>
          <c:cat>
            <c:strRef>
              <c:f>G3.d!$L$10:$L$24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G3.d!$R$10:$R$24</c:f>
              <c:numCache>
                <c:formatCode>#,##0</c:formatCode>
                <c:ptCount val="15"/>
                <c:pt idx="0">
                  <c:v>39.5237636455835</c:v>
                </c:pt>
                <c:pt idx="1">
                  <c:v>0.0</c:v>
                </c:pt>
                <c:pt idx="2">
                  <c:v>446.9418984</c:v>
                </c:pt>
                <c:pt idx="3">
                  <c:v>165.202821</c:v>
                </c:pt>
                <c:pt idx="4">
                  <c:v>532.6495801</c:v>
                </c:pt>
                <c:pt idx="5">
                  <c:v>0.0</c:v>
                </c:pt>
                <c:pt idx="6">
                  <c:v>24.8058112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32.63027300550605</c:v>
                </c:pt>
                <c:pt idx="11">
                  <c:v>112.2121066133333</c:v>
                </c:pt>
                <c:pt idx="12">
                  <c:v>0.0</c:v>
                </c:pt>
                <c:pt idx="13">
                  <c:v>299.5916166</c:v>
                </c:pt>
                <c:pt idx="14">
                  <c:v>678.617377671083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31664456"/>
        <c:axId val="-2131660952"/>
      </c:barChart>
      <c:catAx>
        <c:axId val="-2131664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1660952"/>
        <c:crosses val="autoZero"/>
        <c:auto val="1"/>
        <c:lblAlgn val="ctr"/>
        <c:lblOffset val="100"/>
        <c:noMultiLvlLbl val="0"/>
      </c:catAx>
      <c:valAx>
        <c:axId val="-2131660952"/>
        <c:scaling>
          <c:orientation val="minMax"/>
        </c:scaling>
        <c:delete val="0"/>
        <c:axPos val="b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16644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0523309632937674"/>
          <c:y val="0.896439914389896"/>
          <c:w val="0.901541309202021"/>
          <c:h val="0.080906172382814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447144688309"/>
          <c:y val="0.0247933884297521"/>
          <c:w val="0.859162764538154"/>
          <c:h val="0.7526777529674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'G4'!$L$8</c:f>
              <c:strCache>
                <c:ptCount val="1"/>
                <c:pt idx="0">
                  <c:v>GEP/hab/día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</c:spPr>
          <c:invertIfNegative val="0"/>
          <c:cat>
            <c:strRef>
              <c:f>'G4'!$K$9:$K$23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'G4'!$L$9:$L$23</c:f>
              <c:numCache>
                <c:formatCode>0</c:formatCode>
                <c:ptCount val="15"/>
                <c:pt idx="0">
                  <c:v>288.1065737733322</c:v>
                </c:pt>
                <c:pt idx="1">
                  <c:v>366.5122650499758</c:v>
                </c:pt>
                <c:pt idx="2">
                  <c:v>833.6787068696734</c:v>
                </c:pt>
                <c:pt idx="3">
                  <c:v>670.5</c:v>
                </c:pt>
                <c:pt idx="4">
                  <c:v>508.3310004757559</c:v>
                </c:pt>
                <c:pt idx="5">
                  <c:v>292.7812653642517</c:v>
                </c:pt>
                <c:pt idx="6">
                  <c:v>370.880468665316</c:v>
                </c:pt>
                <c:pt idx="7">
                  <c:v>351.7718004515939</c:v>
                </c:pt>
                <c:pt idx="8">
                  <c:v>489.1546616244867</c:v>
                </c:pt>
                <c:pt idx="9">
                  <c:v>208.4953481432547</c:v>
                </c:pt>
                <c:pt idx="10">
                  <c:v>384.6611531740073</c:v>
                </c:pt>
                <c:pt idx="11">
                  <c:v>511.7085689805523</c:v>
                </c:pt>
                <c:pt idx="12">
                  <c:v>376.4</c:v>
                </c:pt>
                <c:pt idx="13">
                  <c:v>321.2965238979067</c:v>
                </c:pt>
                <c:pt idx="14">
                  <c:v>497.6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1744200"/>
        <c:axId val="-2131740808"/>
      </c:barChart>
      <c:catAx>
        <c:axId val="-2131744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1740808"/>
        <c:crosses val="autoZero"/>
        <c:auto val="1"/>
        <c:lblAlgn val="ctr"/>
        <c:lblOffset val="100"/>
        <c:noMultiLvlLbl val="0"/>
      </c:catAx>
      <c:valAx>
        <c:axId val="-2131740808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Consumo de energía por hab/día (GEP)</a:t>
                </a:r>
              </a:p>
            </c:rich>
          </c:tx>
          <c:layout>
            <c:manualLayout>
              <c:xMode val="edge"/>
              <c:yMode val="edge"/>
              <c:x val="0.00113218405838805"/>
              <c:y val="0.2374319837818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1744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355600</xdr:rowOff>
    </xdr:from>
    <xdr:to>
      <xdr:col>3</xdr:col>
      <xdr:colOff>482600</xdr:colOff>
      <xdr:row>2</xdr:row>
      <xdr:rowOff>25400</xdr:rowOff>
    </xdr:to>
    <xdr:pic>
      <xdr:nvPicPr>
        <xdr:cNvPr id="52434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556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12700</xdr:rowOff>
    </xdr:from>
    <xdr:to>
      <xdr:col>2</xdr:col>
      <xdr:colOff>482600</xdr:colOff>
      <xdr:row>2</xdr:row>
      <xdr:rowOff>76200</xdr:rowOff>
    </xdr:to>
    <xdr:pic>
      <xdr:nvPicPr>
        <xdr:cNvPr id="2257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93700"/>
          <a:ext cx="24384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12700</xdr:rowOff>
    </xdr:from>
    <xdr:to>
      <xdr:col>2</xdr:col>
      <xdr:colOff>241300</xdr:colOff>
      <xdr:row>2</xdr:row>
      <xdr:rowOff>63500</xdr:rowOff>
    </xdr:to>
    <xdr:pic>
      <xdr:nvPicPr>
        <xdr:cNvPr id="2359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937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12700</xdr:rowOff>
    </xdr:from>
    <xdr:to>
      <xdr:col>2</xdr:col>
      <xdr:colOff>482600</xdr:colOff>
      <xdr:row>2</xdr:row>
      <xdr:rowOff>76200</xdr:rowOff>
    </xdr:to>
    <xdr:pic>
      <xdr:nvPicPr>
        <xdr:cNvPr id="2462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93700"/>
          <a:ext cx="24765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12700</xdr:rowOff>
    </xdr:from>
    <xdr:to>
      <xdr:col>2</xdr:col>
      <xdr:colOff>482600</xdr:colOff>
      <xdr:row>2</xdr:row>
      <xdr:rowOff>76200</xdr:rowOff>
    </xdr:to>
    <xdr:pic>
      <xdr:nvPicPr>
        <xdr:cNvPr id="25647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93700"/>
          <a:ext cx="24765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368300</xdr:rowOff>
    </xdr:from>
    <xdr:to>
      <xdr:col>2</xdr:col>
      <xdr:colOff>520700</xdr:colOff>
      <xdr:row>2</xdr:row>
      <xdr:rowOff>38100</xdr:rowOff>
    </xdr:to>
    <xdr:pic>
      <xdr:nvPicPr>
        <xdr:cNvPr id="2666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683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368300</xdr:rowOff>
    </xdr:from>
    <xdr:to>
      <xdr:col>2</xdr:col>
      <xdr:colOff>508000</xdr:colOff>
      <xdr:row>2</xdr:row>
      <xdr:rowOff>38100</xdr:rowOff>
    </xdr:to>
    <xdr:pic>
      <xdr:nvPicPr>
        <xdr:cNvPr id="2769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683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368300</xdr:rowOff>
    </xdr:from>
    <xdr:to>
      <xdr:col>2</xdr:col>
      <xdr:colOff>482600</xdr:colOff>
      <xdr:row>2</xdr:row>
      <xdr:rowOff>63500</xdr:rowOff>
    </xdr:to>
    <xdr:pic>
      <xdr:nvPicPr>
        <xdr:cNvPr id="2871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68300"/>
          <a:ext cx="24257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368300</xdr:rowOff>
    </xdr:from>
    <xdr:to>
      <xdr:col>2</xdr:col>
      <xdr:colOff>482600</xdr:colOff>
      <xdr:row>2</xdr:row>
      <xdr:rowOff>38100</xdr:rowOff>
    </xdr:to>
    <xdr:pic>
      <xdr:nvPicPr>
        <xdr:cNvPr id="2973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683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215900</xdr:colOff>
      <xdr:row>8</xdr:row>
      <xdr:rowOff>165100</xdr:rowOff>
    </xdr:from>
    <xdr:to>
      <xdr:col>12</xdr:col>
      <xdr:colOff>406400</xdr:colOff>
      <xdr:row>24</xdr:row>
      <xdr:rowOff>0</xdr:rowOff>
    </xdr:to>
    <xdr:graphicFrame macro="">
      <xdr:nvGraphicFramePr>
        <xdr:cNvPr id="137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</xdr:colOff>
      <xdr:row>0</xdr:row>
      <xdr:rowOff>368300</xdr:rowOff>
    </xdr:from>
    <xdr:to>
      <xdr:col>3</xdr:col>
      <xdr:colOff>508000</xdr:colOff>
      <xdr:row>2</xdr:row>
      <xdr:rowOff>38100</xdr:rowOff>
    </xdr:to>
    <xdr:pic>
      <xdr:nvPicPr>
        <xdr:cNvPr id="1372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683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850900</xdr:colOff>
      <xdr:row>7</xdr:row>
      <xdr:rowOff>342900</xdr:rowOff>
    </xdr:from>
    <xdr:to>
      <xdr:col>12</xdr:col>
      <xdr:colOff>304800</xdr:colOff>
      <xdr:row>22</xdr:row>
      <xdr:rowOff>292100</xdr:rowOff>
    </xdr:to>
    <xdr:graphicFrame macro="">
      <xdr:nvGraphicFramePr>
        <xdr:cNvPr id="239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25400</xdr:rowOff>
    </xdr:to>
    <xdr:pic>
      <xdr:nvPicPr>
        <xdr:cNvPr id="2395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355600</xdr:rowOff>
    </xdr:from>
    <xdr:to>
      <xdr:col>1</xdr:col>
      <xdr:colOff>2451100</xdr:colOff>
      <xdr:row>2</xdr:row>
      <xdr:rowOff>25400</xdr:rowOff>
    </xdr:to>
    <xdr:pic>
      <xdr:nvPicPr>
        <xdr:cNvPr id="14387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7</xdr:row>
      <xdr:rowOff>38100</xdr:rowOff>
    </xdr:from>
    <xdr:to>
      <xdr:col>9</xdr:col>
      <xdr:colOff>977900</xdr:colOff>
      <xdr:row>23</xdr:row>
      <xdr:rowOff>342900</xdr:rowOff>
    </xdr:to>
    <xdr:graphicFrame macro="">
      <xdr:nvGraphicFramePr>
        <xdr:cNvPr id="342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4</xdr:col>
      <xdr:colOff>457200</xdr:colOff>
      <xdr:row>2</xdr:row>
      <xdr:rowOff>25400</xdr:rowOff>
    </xdr:to>
    <xdr:pic>
      <xdr:nvPicPr>
        <xdr:cNvPr id="3421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3556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431800</xdr:colOff>
      <xdr:row>7</xdr:row>
      <xdr:rowOff>12700</xdr:rowOff>
    </xdr:from>
    <xdr:to>
      <xdr:col>10</xdr:col>
      <xdr:colOff>215900</xdr:colOff>
      <xdr:row>24</xdr:row>
      <xdr:rowOff>50800</xdr:rowOff>
    </xdr:to>
    <xdr:graphicFrame macro="">
      <xdr:nvGraphicFramePr>
        <xdr:cNvPr id="444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50800</xdr:rowOff>
    </xdr:to>
    <xdr:pic>
      <xdr:nvPicPr>
        <xdr:cNvPr id="4444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901700</xdr:colOff>
      <xdr:row>6</xdr:row>
      <xdr:rowOff>152400</xdr:rowOff>
    </xdr:from>
    <xdr:to>
      <xdr:col>10</xdr:col>
      <xdr:colOff>266700</xdr:colOff>
      <xdr:row>26</xdr:row>
      <xdr:rowOff>0</xdr:rowOff>
    </xdr:to>
    <xdr:graphicFrame macro="">
      <xdr:nvGraphicFramePr>
        <xdr:cNvPr id="546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25400</xdr:rowOff>
    </xdr:to>
    <xdr:pic>
      <xdr:nvPicPr>
        <xdr:cNvPr id="5467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228600</xdr:rowOff>
    </xdr:from>
    <xdr:to>
      <xdr:col>9</xdr:col>
      <xdr:colOff>342900</xdr:colOff>
      <xdr:row>28</xdr:row>
      <xdr:rowOff>101600</xdr:rowOff>
    </xdr:to>
    <xdr:graphicFrame macro="">
      <xdr:nvGraphicFramePr>
        <xdr:cNvPr id="648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50800</xdr:rowOff>
    </xdr:to>
    <xdr:pic>
      <xdr:nvPicPr>
        <xdr:cNvPr id="6490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6</xdr:row>
      <xdr:rowOff>304800</xdr:rowOff>
    </xdr:from>
    <xdr:to>
      <xdr:col>9</xdr:col>
      <xdr:colOff>508000</xdr:colOff>
      <xdr:row>23</xdr:row>
      <xdr:rowOff>254000</xdr:rowOff>
    </xdr:to>
    <xdr:graphicFrame macro="">
      <xdr:nvGraphicFramePr>
        <xdr:cNvPr id="956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25400</xdr:rowOff>
    </xdr:to>
    <xdr:pic>
      <xdr:nvPicPr>
        <xdr:cNvPr id="9561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6</xdr:row>
      <xdr:rowOff>139700</xdr:rowOff>
    </xdr:from>
    <xdr:to>
      <xdr:col>11</xdr:col>
      <xdr:colOff>50800</xdr:colOff>
      <xdr:row>26</xdr:row>
      <xdr:rowOff>88900</xdr:rowOff>
    </xdr:to>
    <xdr:graphicFrame macro="">
      <xdr:nvGraphicFramePr>
        <xdr:cNvPr id="751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50800</xdr:rowOff>
    </xdr:to>
    <xdr:pic>
      <xdr:nvPicPr>
        <xdr:cNvPr id="751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7</xdr:row>
      <xdr:rowOff>25400</xdr:rowOff>
    </xdr:from>
    <xdr:to>
      <xdr:col>9</xdr:col>
      <xdr:colOff>12700</xdr:colOff>
      <xdr:row>24</xdr:row>
      <xdr:rowOff>101600</xdr:rowOff>
    </xdr:to>
    <xdr:graphicFrame macro="">
      <xdr:nvGraphicFramePr>
        <xdr:cNvPr id="1058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177800</xdr:colOff>
      <xdr:row>0</xdr:row>
      <xdr:rowOff>368300</xdr:rowOff>
    </xdr:from>
    <xdr:to>
      <xdr:col>3</xdr:col>
      <xdr:colOff>673100</xdr:colOff>
      <xdr:row>2</xdr:row>
      <xdr:rowOff>63500</xdr:rowOff>
    </xdr:to>
    <xdr:pic>
      <xdr:nvPicPr>
        <xdr:cNvPr id="1058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700" y="368300"/>
          <a:ext cx="24511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7</xdr:row>
      <xdr:rowOff>12700</xdr:rowOff>
    </xdr:from>
    <xdr:to>
      <xdr:col>9</xdr:col>
      <xdr:colOff>50800</xdr:colOff>
      <xdr:row>18</xdr:row>
      <xdr:rowOff>355600</xdr:rowOff>
    </xdr:to>
    <xdr:graphicFrame macro="">
      <xdr:nvGraphicFramePr>
        <xdr:cNvPr id="1160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38100</xdr:rowOff>
    </xdr:to>
    <xdr:pic>
      <xdr:nvPicPr>
        <xdr:cNvPr id="11607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215900</xdr:colOff>
      <xdr:row>6</xdr:row>
      <xdr:rowOff>342900</xdr:rowOff>
    </xdr:from>
    <xdr:to>
      <xdr:col>7</xdr:col>
      <xdr:colOff>431800</xdr:colOff>
      <xdr:row>21</xdr:row>
      <xdr:rowOff>165100</xdr:rowOff>
    </xdr:to>
    <xdr:graphicFrame macro="">
      <xdr:nvGraphicFramePr>
        <xdr:cNvPr id="1263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25400</xdr:rowOff>
    </xdr:to>
    <xdr:pic>
      <xdr:nvPicPr>
        <xdr:cNvPr id="12632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7</xdr:row>
      <xdr:rowOff>76200</xdr:rowOff>
    </xdr:from>
    <xdr:to>
      <xdr:col>9</xdr:col>
      <xdr:colOff>0</xdr:colOff>
      <xdr:row>20</xdr:row>
      <xdr:rowOff>177800</xdr:rowOff>
    </xdr:to>
    <xdr:graphicFrame macro="">
      <xdr:nvGraphicFramePr>
        <xdr:cNvPr id="1365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50800</xdr:colOff>
      <xdr:row>0</xdr:row>
      <xdr:rowOff>355600</xdr:rowOff>
    </xdr:from>
    <xdr:to>
      <xdr:col>3</xdr:col>
      <xdr:colOff>546100</xdr:colOff>
      <xdr:row>2</xdr:row>
      <xdr:rowOff>25400</xdr:rowOff>
    </xdr:to>
    <xdr:pic>
      <xdr:nvPicPr>
        <xdr:cNvPr id="1365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965200</xdr:colOff>
      <xdr:row>1</xdr:row>
      <xdr:rowOff>0</xdr:rowOff>
    </xdr:from>
    <xdr:to>
      <xdr:col>2</xdr:col>
      <xdr:colOff>469900</xdr:colOff>
      <xdr:row>2</xdr:row>
      <xdr:rowOff>50800</xdr:rowOff>
    </xdr:to>
    <xdr:pic>
      <xdr:nvPicPr>
        <xdr:cNvPr id="1541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3810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368300</xdr:rowOff>
    </xdr:from>
    <xdr:to>
      <xdr:col>2</xdr:col>
      <xdr:colOff>203200</xdr:colOff>
      <xdr:row>2</xdr:row>
      <xdr:rowOff>38100</xdr:rowOff>
    </xdr:to>
    <xdr:pic>
      <xdr:nvPicPr>
        <xdr:cNvPr id="1643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683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12700</xdr:rowOff>
    </xdr:from>
    <xdr:to>
      <xdr:col>2</xdr:col>
      <xdr:colOff>482600</xdr:colOff>
      <xdr:row>2</xdr:row>
      <xdr:rowOff>63500</xdr:rowOff>
    </xdr:to>
    <xdr:pic>
      <xdr:nvPicPr>
        <xdr:cNvPr id="1746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937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25400</xdr:rowOff>
    </xdr:from>
    <xdr:to>
      <xdr:col>2</xdr:col>
      <xdr:colOff>482600</xdr:colOff>
      <xdr:row>2</xdr:row>
      <xdr:rowOff>88900</xdr:rowOff>
    </xdr:to>
    <xdr:pic>
      <xdr:nvPicPr>
        <xdr:cNvPr id="1848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406400"/>
          <a:ext cx="2451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12700</xdr:rowOff>
    </xdr:from>
    <xdr:to>
      <xdr:col>2</xdr:col>
      <xdr:colOff>482600</xdr:colOff>
      <xdr:row>2</xdr:row>
      <xdr:rowOff>76200</xdr:rowOff>
    </xdr:to>
    <xdr:pic>
      <xdr:nvPicPr>
        <xdr:cNvPr id="3077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93700"/>
          <a:ext cx="24257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12700</xdr:rowOff>
    </xdr:from>
    <xdr:to>
      <xdr:col>2</xdr:col>
      <xdr:colOff>482600</xdr:colOff>
      <xdr:row>2</xdr:row>
      <xdr:rowOff>63500</xdr:rowOff>
    </xdr:to>
    <xdr:pic>
      <xdr:nvPicPr>
        <xdr:cNvPr id="2053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937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12700</xdr:rowOff>
    </xdr:from>
    <xdr:to>
      <xdr:col>2</xdr:col>
      <xdr:colOff>482600</xdr:colOff>
      <xdr:row>2</xdr:row>
      <xdr:rowOff>76200</xdr:rowOff>
    </xdr:to>
    <xdr:pic>
      <xdr:nvPicPr>
        <xdr:cNvPr id="2155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93700"/>
          <a:ext cx="24384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Relationship Id="rId2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Relationship Id="rId2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Relationship Id="rId2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Relationship Id="rId2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Relationship Id="rId2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Relationship Id="rId2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Relationship Id="rId2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Relationship Id="rId2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Relationship Id="rId2" Type="http://schemas.openxmlformats.org/officeDocument/2006/relationships/vmlDrawing" Target="../drawings/vmlDrawing22.v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Relationship Id="rId2" Type="http://schemas.openxmlformats.org/officeDocument/2006/relationships/vmlDrawing" Target="../drawings/vmlDrawing23.v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Relationship Id="rId2" Type="http://schemas.openxmlformats.org/officeDocument/2006/relationships/vmlDrawing" Target="../drawings/vmlDrawing24.v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Relationship Id="rId2" Type="http://schemas.openxmlformats.org/officeDocument/2006/relationships/vmlDrawing" Target="../drawings/vmlDrawing25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Relationship Id="rId2" Type="http://schemas.openxmlformats.org/officeDocument/2006/relationships/vmlDrawing" Target="../drawings/vmlDrawing26.v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Relationship Id="rId2" Type="http://schemas.openxmlformats.org/officeDocument/2006/relationships/vmlDrawing" Target="../drawings/vmlDrawing27.v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Relationship Id="rId2" Type="http://schemas.openxmlformats.org/officeDocument/2006/relationships/vmlDrawing" Target="../drawings/vmlDrawing28.v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Relationship Id="rId2" Type="http://schemas.openxmlformats.org/officeDocument/2006/relationships/vmlDrawing" Target="../drawings/vmlDrawing29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45"/>
  <sheetViews>
    <sheetView showGridLines="0" tabSelected="1" workbookViewId="0"/>
  </sheetViews>
  <sheetFormatPr baseColWidth="10" defaultColWidth="12.83203125" defaultRowHeight="30" customHeight="1" x14ac:dyDescent="0"/>
  <cols>
    <col min="1" max="9" width="12.83203125" style="14"/>
    <col min="10" max="10" width="28.33203125" style="14" customWidth="1"/>
    <col min="11" max="16384" width="12.83203125" style="14"/>
  </cols>
  <sheetData>
    <row r="1" spans="2:13" s="23" customFormat="1" ht="30.75" customHeight="1"/>
    <row r="2" spans="2:13" s="23" customFormat="1" ht="62" customHeight="1">
      <c r="B2" s="24"/>
      <c r="D2" s="25"/>
      <c r="E2" s="25"/>
      <c r="F2" s="24"/>
      <c r="G2" s="25"/>
      <c r="H2" s="25"/>
      <c r="I2" s="295" t="s">
        <v>257</v>
      </c>
      <c r="J2" s="295"/>
      <c r="K2" s="29"/>
      <c r="L2" s="29"/>
    </row>
    <row r="3" spans="2:13" s="23" customFormat="1" ht="30.75" customHeight="1">
      <c r="B3" s="24"/>
      <c r="C3" s="24"/>
      <c r="D3" s="24"/>
      <c r="E3" s="24"/>
      <c r="J3" s="26"/>
      <c r="K3" s="26"/>
      <c r="L3" s="26"/>
      <c r="M3" s="26"/>
    </row>
    <row r="4" spans="2:13" ht="30" customHeight="1">
      <c r="B4" s="13"/>
      <c r="C4" s="13"/>
      <c r="D4" s="13"/>
      <c r="E4" s="13"/>
    </row>
    <row r="5" spans="2:13" ht="40" customHeight="1">
      <c r="B5" s="19" t="s">
        <v>150</v>
      </c>
      <c r="C5" s="323" t="s">
        <v>86</v>
      </c>
      <c r="D5" s="323"/>
      <c r="E5" s="323"/>
      <c r="F5" s="323"/>
      <c r="G5" s="323"/>
      <c r="H5" s="323"/>
      <c r="I5" s="323"/>
      <c r="J5" s="323"/>
    </row>
    <row r="6" spans="2:13" ht="30" customHeight="1">
      <c r="B6" s="15"/>
      <c r="C6" s="13"/>
      <c r="D6" s="13"/>
      <c r="E6" s="13"/>
    </row>
    <row r="7" spans="2:13" ht="40" customHeight="1">
      <c r="B7" s="324" t="s">
        <v>147</v>
      </c>
      <c r="C7" s="325"/>
      <c r="D7" s="325"/>
      <c r="E7" s="325"/>
      <c r="F7" s="325"/>
      <c r="G7" s="325"/>
      <c r="H7" s="325"/>
      <c r="I7" s="325"/>
      <c r="J7" s="326"/>
    </row>
    <row r="8" spans="2:13" ht="30" customHeight="1">
      <c r="B8" s="19" t="s">
        <v>151</v>
      </c>
      <c r="C8" s="327" t="s">
        <v>84</v>
      </c>
      <c r="D8" s="327"/>
      <c r="E8" s="327"/>
      <c r="F8" s="327"/>
      <c r="G8" s="327"/>
      <c r="H8" s="327"/>
      <c r="I8" s="327"/>
      <c r="J8" s="327"/>
    </row>
    <row r="9" spans="2:13" ht="30" customHeight="1">
      <c r="B9" s="17">
        <v>1</v>
      </c>
      <c r="C9" s="320" t="s">
        <v>92</v>
      </c>
      <c r="D9" s="321"/>
      <c r="E9" s="321"/>
      <c r="F9" s="321"/>
      <c r="G9" s="321"/>
      <c r="H9" s="321"/>
      <c r="I9" s="321"/>
      <c r="J9" s="322"/>
    </row>
    <row r="10" spans="2:13" ht="30" customHeight="1">
      <c r="B10" s="21">
        <v>2</v>
      </c>
      <c r="C10" s="305" t="s">
        <v>90</v>
      </c>
      <c r="D10" s="306"/>
      <c r="E10" s="306"/>
      <c r="F10" s="306"/>
      <c r="G10" s="306"/>
      <c r="H10" s="306"/>
      <c r="I10" s="306"/>
      <c r="J10" s="307"/>
    </row>
    <row r="11" spans="2:13" ht="30" customHeight="1">
      <c r="B11" s="16">
        <v>3</v>
      </c>
      <c r="C11" s="320" t="s">
        <v>91</v>
      </c>
      <c r="D11" s="321"/>
      <c r="E11" s="321"/>
      <c r="F11" s="321"/>
      <c r="G11" s="321"/>
      <c r="H11" s="321"/>
      <c r="I11" s="321"/>
      <c r="J11" s="322"/>
    </row>
    <row r="12" spans="2:13" ht="30" customHeight="1">
      <c r="B12" s="21">
        <v>4</v>
      </c>
      <c r="C12" s="305" t="s">
        <v>121</v>
      </c>
      <c r="D12" s="306"/>
      <c r="E12" s="306"/>
      <c r="F12" s="306"/>
      <c r="G12" s="306"/>
      <c r="H12" s="306"/>
      <c r="I12" s="306"/>
      <c r="J12" s="307"/>
    </row>
    <row r="13" spans="2:13" ht="30" customHeight="1">
      <c r="B13" s="16">
        <v>5</v>
      </c>
      <c r="C13" s="320" t="s">
        <v>127</v>
      </c>
      <c r="D13" s="321"/>
      <c r="E13" s="321"/>
      <c r="F13" s="321"/>
      <c r="G13" s="321"/>
      <c r="H13" s="321"/>
      <c r="I13" s="321"/>
      <c r="J13" s="322"/>
    </row>
    <row r="14" spans="2:13" ht="30" customHeight="1">
      <c r="B14" s="21">
        <v>6</v>
      </c>
      <c r="C14" s="305" t="s">
        <v>128</v>
      </c>
      <c r="D14" s="306"/>
      <c r="E14" s="306"/>
      <c r="F14" s="306"/>
      <c r="G14" s="306"/>
      <c r="H14" s="306"/>
      <c r="I14" s="306"/>
      <c r="J14" s="307"/>
    </row>
    <row r="15" spans="2:13" ht="30" customHeight="1">
      <c r="B15" s="16">
        <v>7</v>
      </c>
      <c r="C15" s="317" t="s">
        <v>132</v>
      </c>
      <c r="D15" s="318"/>
      <c r="E15" s="318"/>
      <c r="F15" s="318"/>
      <c r="G15" s="318"/>
      <c r="H15" s="318"/>
      <c r="I15" s="318"/>
      <c r="J15" s="319"/>
    </row>
    <row r="16" spans="2:13" ht="30" customHeight="1">
      <c r="B16" s="21">
        <v>8</v>
      </c>
      <c r="C16" s="305" t="s">
        <v>129</v>
      </c>
      <c r="D16" s="306"/>
      <c r="E16" s="306"/>
      <c r="F16" s="306"/>
      <c r="G16" s="306"/>
      <c r="H16" s="306"/>
      <c r="I16" s="306"/>
      <c r="J16" s="307"/>
    </row>
    <row r="17" spans="2:10" ht="30" customHeight="1">
      <c r="B17" s="16">
        <v>9</v>
      </c>
      <c r="C17" s="320" t="s">
        <v>130</v>
      </c>
      <c r="D17" s="321"/>
      <c r="E17" s="321"/>
      <c r="F17" s="321"/>
      <c r="G17" s="321"/>
      <c r="H17" s="321"/>
      <c r="I17" s="321"/>
      <c r="J17" s="322"/>
    </row>
    <row r="18" spans="2:10" ht="30" customHeight="1">
      <c r="B18" s="21">
        <v>10</v>
      </c>
      <c r="C18" s="305" t="s">
        <v>131</v>
      </c>
      <c r="D18" s="306"/>
      <c r="E18" s="306"/>
      <c r="F18" s="306"/>
      <c r="G18" s="306"/>
      <c r="H18" s="306"/>
      <c r="I18" s="306"/>
      <c r="J18" s="307"/>
    </row>
    <row r="19" spans="2:10" ht="30" customHeight="1">
      <c r="B19" s="16">
        <v>11</v>
      </c>
      <c r="C19" s="308" t="s">
        <v>135</v>
      </c>
      <c r="D19" s="309"/>
      <c r="E19" s="309"/>
      <c r="F19" s="309"/>
      <c r="G19" s="309"/>
      <c r="H19" s="309"/>
      <c r="I19" s="309"/>
      <c r="J19" s="310"/>
    </row>
    <row r="20" spans="2:10" ht="30" customHeight="1">
      <c r="B20" s="21">
        <v>12</v>
      </c>
      <c r="C20" s="305" t="s">
        <v>134</v>
      </c>
      <c r="D20" s="306"/>
      <c r="E20" s="306"/>
      <c r="F20" s="306"/>
      <c r="G20" s="306"/>
      <c r="H20" s="306"/>
      <c r="I20" s="306"/>
      <c r="J20" s="307"/>
    </row>
    <row r="21" spans="2:10" ht="30" customHeight="1">
      <c r="B21" s="16">
        <v>13</v>
      </c>
      <c r="C21" s="308" t="s">
        <v>133</v>
      </c>
      <c r="D21" s="309"/>
      <c r="E21" s="309"/>
      <c r="F21" s="309"/>
      <c r="G21" s="309"/>
      <c r="H21" s="309"/>
      <c r="I21" s="309"/>
      <c r="J21" s="310"/>
    </row>
    <row r="22" spans="2:10" ht="30" customHeight="1">
      <c r="B22" s="21">
        <v>14</v>
      </c>
      <c r="C22" s="305" t="s">
        <v>136</v>
      </c>
      <c r="D22" s="306"/>
      <c r="E22" s="306"/>
      <c r="F22" s="306"/>
      <c r="G22" s="306"/>
      <c r="H22" s="306"/>
      <c r="I22" s="306"/>
      <c r="J22" s="307"/>
    </row>
    <row r="23" spans="2:10" ht="30" customHeight="1">
      <c r="B23" s="16">
        <v>15</v>
      </c>
      <c r="C23" s="308" t="s">
        <v>137</v>
      </c>
      <c r="D23" s="309"/>
      <c r="E23" s="309"/>
      <c r="F23" s="309"/>
      <c r="G23" s="309"/>
      <c r="H23" s="309"/>
      <c r="I23" s="309"/>
      <c r="J23" s="310"/>
    </row>
    <row r="24" spans="2:10" ht="30" customHeight="1">
      <c r="B24" s="21">
        <v>16</v>
      </c>
      <c r="C24" s="311" t="s">
        <v>138</v>
      </c>
      <c r="D24" s="312"/>
      <c r="E24" s="312"/>
      <c r="F24" s="312"/>
      <c r="G24" s="312"/>
      <c r="H24" s="312"/>
      <c r="I24" s="312"/>
      <c r="J24" s="313"/>
    </row>
    <row r="25" spans="2:10" ht="30" customHeight="1">
      <c r="B25" s="13"/>
      <c r="C25" s="13"/>
      <c r="D25" s="13"/>
      <c r="E25" s="13"/>
    </row>
    <row r="26" spans="2:10" ht="40" customHeight="1">
      <c r="B26" s="314" t="s">
        <v>148</v>
      </c>
      <c r="C26" s="315"/>
      <c r="D26" s="315"/>
      <c r="E26" s="315"/>
      <c r="F26" s="315"/>
      <c r="G26" s="315"/>
      <c r="H26" s="315"/>
      <c r="I26" s="315"/>
      <c r="J26" s="316"/>
    </row>
    <row r="27" spans="2:10" ht="30" customHeight="1">
      <c r="B27" s="20" t="s">
        <v>151</v>
      </c>
      <c r="C27" s="302" t="s">
        <v>84</v>
      </c>
      <c r="D27" s="303"/>
      <c r="E27" s="303"/>
      <c r="F27" s="303"/>
      <c r="G27" s="303"/>
      <c r="H27" s="303"/>
      <c r="I27" s="303"/>
      <c r="J27" s="304"/>
    </row>
    <row r="28" spans="2:10" ht="30" customHeight="1">
      <c r="B28" s="18" t="s">
        <v>152</v>
      </c>
      <c r="C28" s="296" t="s">
        <v>140</v>
      </c>
      <c r="D28" s="297"/>
      <c r="E28" s="297"/>
      <c r="F28" s="297"/>
      <c r="G28" s="297"/>
      <c r="H28" s="297"/>
      <c r="I28" s="297"/>
      <c r="J28" s="298"/>
    </row>
    <row r="29" spans="2:10" ht="30" customHeight="1">
      <c r="B29" s="22" t="s">
        <v>153</v>
      </c>
      <c r="C29" s="292" t="s">
        <v>141</v>
      </c>
      <c r="D29" s="293"/>
      <c r="E29" s="293"/>
      <c r="F29" s="293"/>
      <c r="G29" s="293"/>
      <c r="H29" s="293"/>
      <c r="I29" s="293"/>
      <c r="J29" s="294"/>
    </row>
    <row r="30" spans="2:10" ht="30" customHeight="1">
      <c r="B30" s="18" t="s">
        <v>154</v>
      </c>
      <c r="C30" s="296" t="s">
        <v>139</v>
      </c>
      <c r="D30" s="297"/>
      <c r="E30" s="297"/>
      <c r="F30" s="297"/>
      <c r="G30" s="297"/>
      <c r="H30" s="297"/>
      <c r="I30" s="297"/>
      <c r="J30" s="298"/>
    </row>
    <row r="31" spans="2:10" ht="30" customHeight="1">
      <c r="B31" s="22" t="s">
        <v>155</v>
      </c>
      <c r="C31" s="292" t="s">
        <v>142</v>
      </c>
      <c r="D31" s="293"/>
      <c r="E31" s="293"/>
      <c r="F31" s="293"/>
      <c r="G31" s="293"/>
      <c r="H31" s="293"/>
      <c r="I31" s="293"/>
      <c r="J31" s="294"/>
    </row>
    <row r="32" spans="2:10" ht="30" customHeight="1">
      <c r="B32" s="18" t="s">
        <v>156</v>
      </c>
      <c r="C32" s="296" t="s">
        <v>143</v>
      </c>
      <c r="D32" s="297"/>
      <c r="E32" s="297"/>
      <c r="F32" s="297"/>
      <c r="G32" s="297"/>
      <c r="H32" s="297"/>
      <c r="I32" s="297"/>
      <c r="J32" s="298"/>
    </row>
    <row r="33" spans="2:10" ht="30" customHeight="1">
      <c r="B33" s="22" t="s">
        <v>157</v>
      </c>
      <c r="C33" s="292" t="s">
        <v>144</v>
      </c>
      <c r="D33" s="293"/>
      <c r="E33" s="293"/>
      <c r="F33" s="293"/>
      <c r="G33" s="293"/>
      <c r="H33" s="293"/>
      <c r="I33" s="293"/>
      <c r="J33" s="294"/>
    </row>
    <row r="34" spans="2:10" ht="30" customHeight="1">
      <c r="B34" s="18" t="s">
        <v>158</v>
      </c>
      <c r="C34" s="296" t="s">
        <v>107</v>
      </c>
      <c r="D34" s="297"/>
      <c r="E34" s="297"/>
      <c r="F34" s="297"/>
      <c r="G34" s="297"/>
      <c r="H34" s="297"/>
      <c r="I34" s="297"/>
      <c r="J34" s="298"/>
    </row>
    <row r="35" spans="2:10" ht="30" customHeight="1">
      <c r="B35" s="22" t="s">
        <v>159</v>
      </c>
      <c r="C35" s="299" t="s">
        <v>122</v>
      </c>
      <c r="D35" s="300"/>
      <c r="E35" s="300"/>
      <c r="F35" s="300"/>
      <c r="G35" s="300"/>
      <c r="H35" s="300"/>
      <c r="I35" s="300"/>
      <c r="J35" s="301"/>
    </row>
    <row r="36" spans="2:10" ht="30" customHeight="1">
      <c r="B36" s="18" t="s">
        <v>85</v>
      </c>
      <c r="C36" s="296" t="s">
        <v>108</v>
      </c>
      <c r="D36" s="297"/>
      <c r="E36" s="297"/>
      <c r="F36" s="297"/>
      <c r="G36" s="297"/>
      <c r="H36" s="297"/>
      <c r="I36" s="297"/>
      <c r="J36" s="298"/>
    </row>
    <row r="37" spans="2:10" ht="30" customHeight="1">
      <c r="B37" s="22" t="s">
        <v>100</v>
      </c>
      <c r="C37" s="292" t="s">
        <v>145</v>
      </c>
      <c r="D37" s="293"/>
      <c r="E37" s="293"/>
      <c r="F37" s="293"/>
      <c r="G37" s="293"/>
      <c r="H37" s="293"/>
      <c r="I37" s="293"/>
      <c r="J37" s="294"/>
    </row>
    <row r="38" spans="2:10" ht="30" customHeight="1">
      <c r="B38" s="18" t="s">
        <v>101</v>
      </c>
      <c r="C38" s="296" t="s">
        <v>109</v>
      </c>
      <c r="D38" s="297"/>
      <c r="E38" s="297"/>
      <c r="F38" s="297"/>
      <c r="G38" s="297"/>
      <c r="H38" s="297"/>
      <c r="I38" s="297"/>
      <c r="J38" s="298"/>
    </row>
    <row r="39" spans="2:10" ht="30" customHeight="1">
      <c r="B39" s="22" t="s">
        <v>102</v>
      </c>
      <c r="C39" s="292" t="s">
        <v>110</v>
      </c>
      <c r="D39" s="293"/>
      <c r="E39" s="293"/>
      <c r="F39" s="293"/>
      <c r="G39" s="293"/>
      <c r="H39" s="293"/>
      <c r="I39" s="293"/>
      <c r="J39" s="294"/>
    </row>
    <row r="40" spans="2:10" ht="30" customHeight="1">
      <c r="B40" s="13"/>
      <c r="C40" s="13"/>
      <c r="D40" s="13"/>
      <c r="E40" s="13"/>
    </row>
    <row r="41" spans="2:10" ht="30" customHeight="1">
      <c r="B41" s="13"/>
      <c r="C41" s="13"/>
      <c r="D41" s="13"/>
      <c r="E41" s="13"/>
    </row>
    <row r="42" spans="2:10" ht="30" customHeight="1">
      <c r="B42" s="13"/>
      <c r="C42" s="13"/>
      <c r="D42" s="13"/>
      <c r="E42" s="13"/>
    </row>
    <row r="43" spans="2:10" ht="30" customHeight="1">
      <c r="B43" s="13"/>
      <c r="C43" s="13"/>
      <c r="D43" s="13"/>
      <c r="E43" s="13"/>
    </row>
    <row r="44" spans="2:10" ht="30" customHeight="1">
      <c r="B44" s="13"/>
      <c r="C44" s="13"/>
      <c r="D44" s="13"/>
      <c r="E44" s="13"/>
    </row>
    <row r="45" spans="2:10" ht="30" customHeight="1">
      <c r="B45" s="13"/>
      <c r="C45" s="13"/>
      <c r="D45" s="13"/>
      <c r="E45" s="13"/>
    </row>
  </sheetData>
  <mergeCells count="34">
    <mergeCell ref="C12:J12"/>
    <mergeCell ref="C13:J13"/>
    <mergeCell ref="C5:J5"/>
    <mergeCell ref="B7:J7"/>
    <mergeCell ref="C8:J8"/>
    <mergeCell ref="C9:J9"/>
    <mergeCell ref="C10:J10"/>
    <mergeCell ref="C11:J11"/>
    <mergeCell ref="C22:J22"/>
    <mergeCell ref="C23:J23"/>
    <mergeCell ref="C24:J24"/>
    <mergeCell ref="B26:J26"/>
    <mergeCell ref="C14:J14"/>
    <mergeCell ref="C15:J15"/>
    <mergeCell ref="C16:J16"/>
    <mergeCell ref="C17:J17"/>
    <mergeCell ref="C18:J18"/>
    <mergeCell ref="C19:J19"/>
    <mergeCell ref="C39:J39"/>
    <mergeCell ref="I2:J2"/>
    <mergeCell ref="C33:J33"/>
    <mergeCell ref="C34:J34"/>
    <mergeCell ref="C35:J35"/>
    <mergeCell ref="C36:J36"/>
    <mergeCell ref="C37:J37"/>
    <mergeCell ref="C38:J38"/>
    <mergeCell ref="C27:J27"/>
    <mergeCell ref="C28:J28"/>
    <mergeCell ref="C29:J29"/>
    <mergeCell ref="C30:J30"/>
    <mergeCell ref="C31:J31"/>
    <mergeCell ref="C32:J32"/>
    <mergeCell ref="C20:J20"/>
    <mergeCell ref="C21:J21"/>
  </mergeCells>
  <phoneticPr fontId="9" type="noConversion"/>
  <hyperlinks>
    <hyperlink ref="C9" location="'1'!A1" display="Cuadro Nº 1: Comparación del costo del combustible entre ciudades del OMU y con otras regiones. Año 2007"/>
    <hyperlink ref="C10" location="'2'!A1" display="Cuadro Nº 2: Tipo de energía utilizada en los vehículos de transporte individual y colectivo*. Año 2007"/>
    <hyperlink ref="C11" location="'3'!A1" display="Cuadro Nº 3: Consumo diario por tipo de energía y modo de transporte. Año 2007"/>
    <hyperlink ref="C12" location="'4'!A1" display="Cuadro Nº 4: Costo de la energía utilizada. En dólares. Año 2007"/>
    <hyperlink ref="C13" location="'5'!A1" display="Cuadro Nº 5: Coeficiente de consumo de energía. Por vehículo de transporte individual. Año 2007"/>
    <hyperlink ref="C14" location="'6'!A1" display="Cuadro Nº 6: Coeficiente de consumo de energía. Por vehículo de transporte colectivo. Año 2007"/>
    <hyperlink ref="C15" location="'7'!A1" display="Cuadro Nº 7: Consumo de energía por km. Por tipo de vehículo de transporte individual. Año 2007"/>
    <hyperlink ref="C16" location="'8'!A1" display="Cuadro Nº 8: Consumo de energía por día. Por tipo de vehículo de transporte colectivo automotor.  Año 2007"/>
    <hyperlink ref="C17" location="'9'!A1" display="Cuadro Nº 9: Consumo de energía por día. Por tipo de vehículo de transporte colectivo. Año 2007"/>
    <hyperlink ref="C18" location="'10'!A1" display="Cuadro Nº 10: Consumo de energía por día. Por tipo de vehículo de transporte individual. Año 2007"/>
    <hyperlink ref="C19" location="'11'!A1" display="Cuadro Nº 11: Consumo de energía equivalente por día - Transporte colectivo. En TEP/día. Año 2007"/>
    <hyperlink ref="C20" location="'12'!A1" display="Cuadro Nº 12: Consumo de energía equivalente por día - Transporte colectivo. En %. Año 2007"/>
    <hyperlink ref="C21" location="'13'!A1" display="Cuadro Nº 13: Consumo de energía equivalente por día - Transporte individual. En TEP/día. Año 2007"/>
    <hyperlink ref="C22" location="'14'!A1" display="Cuadro Nº 14: Consumo de energía equivalente por día - Transporte individual. En %. Año 2007"/>
    <hyperlink ref="C23" location="'15'!A1" display="Cuadro Nº 15: Consumo de energía equivalente por día por tipo de combustible - Total General. En TEP/día. Año 2007"/>
    <hyperlink ref="C24" location="'16'!A1" display="Cuadro Nº 16: Consumo de energía equivalente por día por tipo de combustible - Total General. En % sobre total. Año 2007"/>
    <hyperlink ref="C28" location="'G1'!A1" display="Gráfico Nº 1.a.: Precio de la gasolina. En centavos de dólar por litro. Año 2008"/>
    <hyperlink ref="C29" location="'G2'!A1" display="Gráfico Nº 1.b.: Precio del diesel. En centavos de dólar por litro. Año 2008"/>
    <hyperlink ref="C30" location="'G3'!A1" display="Gráfico Nº 2.a.: Consumo de gasolina. En litros/día. Año 2007"/>
    <hyperlink ref="C31" location="'G4'!A1" display="Gráfico Nº 2.b.: Consumo de diesel. En litros/día. Año 2007"/>
    <hyperlink ref="C32" location="'G5'!A1" display="Gráfico Nº 3.a.: Consumo de energía equivalente en el transporte individual. Por tipo. Año 2007"/>
    <hyperlink ref="C33" location="'G6'!A1" display="Gráfico Nº 3.b.: Consumo de energía equivalente en el transporte colectivo. Por tipo. Año 2007"/>
    <hyperlink ref="C34" location="'G7'!A1" display="Gráfico Nº 3.c.: Consumo de energía equivalente en el transporte individual y colectivo. Año 2007"/>
    <hyperlink ref="C35" location="'G8'!A1" display="Gráfico Nº 3.d.: Consumo de energía equivalente. Por tipo. Año 2007"/>
    <hyperlink ref="C36" location="'G9'!A1" display="Gráfico Nº 4:  Consumo diario de energía por habitante. Año 2007"/>
    <hyperlink ref="C37" location="'G10'!A1" display="Gráfico Nº 5:  Consumo de energía por viaje. Por tipo de transporte. Año 2007"/>
    <hyperlink ref="C38" location="'G11'!A1" display="Gráfico Nº 6:  Capacidad de compra de gasolina del salario mínimo. Año 2007"/>
    <hyperlink ref="C39" location="'G12'!A1" display="Gráfico Nº 7:  Importación de petróleo. Países seleccionados. Año 2005"/>
  </hyperlinks>
  <pageMargins left="0.75000000000000011" right="0.75000000000000011" top="1.4000000000000001" bottom="1" header="0" footer="0"/>
  <pageSetup scale="72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Q46"/>
  <sheetViews>
    <sheetView showGridLines="0" workbookViewId="0"/>
  </sheetViews>
  <sheetFormatPr baseColWidth="10" defaultColWidth="12.83203125" defaultRowHeight="30" customHeight="1" x14ac:dyDescent="0"/>
  <cols>
    <col min="1" max="1" width="12.83203125" style="32"/>
    <col min="2" max="2" width="25.6640625" style="32" customWidth="1"/>
    <col min="3" max="3" width="12.83203125" style="32"/>
    <col min="4" max="4" width="15.1640625" style="32" customWidth="1"/>
    <col min="5" max="5" width="19.5" style="32" customWidth="1"/>
    <col min="6" max="6" width="18.83203125" style="32" customWidth="1"/>
    <col min="7" max="7" width="20.83203125" style="32" customWidth="1"/>
    <col min="8" max="8" width="16.1640625" style="32" customWidth="1"/>
    <col min="9" max="16384" width="12.83203125" style="32"/>
  </cols>
  <sheetData>
    <row r="1" spans="2:43" s="23" customFormat="1" ht="30.75" customHeight="1"/>
    <row r="2" spans="2:43" s="23" customFormat="1" ht="62" customHeight="1">
      <c r="B2" s="24"/>
      <c r="D2" s="25"/>
      <c r="F2" s="27"/>
      <c r="G2" s="335" t="s">
        <v>257</v>
      </c>
      <c r="H2" s="335"/>
      <c r="I2" s="29"/>
      <c r="K2" s="27"/>
    </row>
    <row r="3" spans="2:43" s="23" customFormat="1" ht="30.75" customHeight="1">
      <c r="B3" s="24"/>
      <c r="C3" s="24"/>
      <c r="D3" s="24"/>
      <c r="E3" s="24"/>
      <c r="J3" s="26"/>
      <c r="K3" s="26"/>
      <c r="L3" s="26"/>
      <c r="M3" s="26"/>
    </row>
    <row r="4" spans="2:43" s="30" customFormat="1" ht="30" customHeight="1">
      <c r="S4" s="31"/>
      <c r="T4" s="31"/>
      <c r="U4" s="31"/>
      <c r="V4" s="31"/>
      <c r="W4" s="31"/>
      <c r="X4" s="31"/>
      <c r="Y4" s="31"/>
      <c r="Z4" s="31"/>
      <c r="AA4" s="31"/>
      <c r="AB4" s="32"/>
      <c r="AC4" s="32"/>
    </row>
    <row r="5" spans="2:43" s="262" customFormat="1" ht="60" customHeight="1">
      <c r="B5" s="330" t="s">
        <v>86</v>
      </c>
      <c r="C5" s="330"/>
      <c r="D5" s="330"/>
      <c r="E5" s="330"/>
      <c r="F5" s="330"/>
      <c r="G5" s="330"/>
      <c r="H5" s="330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4"/>
      <c r="AH5" s="264"/>
      <c r="AI5" s="263"/>
      <c r="AJ5" s="263"/>
      <c r="AK5" s="263"/>
      <c r="AL5" s="263"/>
      <c r="AM5" s="263"/>
      <c r="AN5" s="265"/>
      <c r="AO5" s="265"/>
      <c r="AP5" s="265"/>
    </row>
    <row r="6" spans="2:43" s="266" customFormat="1" ht="30" customHeight="1">
      <c r="B6" s="331" t="s">
        <v>246</v>
      </c>
      <c r="C6" s="331"/>
      <c r="D6" s="331"/>
      <c r="E6" s="331"/>
      <c r="F6" s="331"/>
      <c r="G6" s="331"/>
      <c r="H6" s="331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67"/>
      <c r="AD6" s="267"/>
      <c r="AE6" s="267"/>
      <c r="AF6" s="267"/>
      <c r="AG6" s="264"/>
      <c r="AH6" s="264"/>
      <c r="AI6" s="267"/>
      <c r="AJ6" s="267"/>
      <c r="AK6" s="267"/>
      <c r="AL6" s="267"/>
      <c r="AM6" s="267"/>
      <c r="AN6" s="268"/>
      <c r="AO6" s="268"/>
      <c r="AP6" s="268"/>
      <c r="AQ6" s="268"/>
    </row>
    <row r="7" spans="2:43" s="80" customFormat="1" ht="30" customHeight="1">
      <c r="B7" s="100"/>
      <c r="C7" s="100"/>
      <c r="D7" s="100"/>
      <c r="E7" s="101"/>
      <c r="F7" s="102"/>
      <c r="G7" s="102"/>
      <c r="H7" s="102"/>
      <c r="I7" s="102"/>
      <c r="J7" s="102"/>
      <c r="K7" s="40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79"/>
      <c r="W7" s="79"/>
      <c r="X7" s="79"/>
    </row>
    <row r="8" spans="2:43" ht="30" customHeight="1">
      <c r="B8" s="352" t="s">
        <v>80</v>
      </c>
      <c r="C8" s="352" t="s">
        <v>40</v>
      </c>
      <c r="D8" s="358" t="s">
        <v>77</v>
      </c>
      <c r="E8" s="358"/>
      <c r="F8" s="358"/>
      <c r="G8" s="358"/>
      <c r="H8" s="352" t="s">
        <v>78</v>
      </c>
      <c r="I8" s="83"/>
      <c r="J8" s="83"/>
    </row>
    <row r="9" spans="2:43" ht="30" customHeight="1">
      <c r="B9" s="352"/>
      <c r="C9" s="352"/>
      <c r="D9" s="352" t="s">
        <v>112</v>
      </c>
      <c r="E9" s="352"/>
      <c r="F9" s="197" t="s">
        <v>113</v>
      </c>
      <c r="G9" s="197" t="s">
        <v>117</v>
      </c>
      <c r="H9" s="352"/>
      <c r="I9" s="115"/>
      <c r="J9" s="115"/>
    </row>
    <row r="10" spans="2:43" ht="30" customHeight="1">
      <c r="B10" s="352"/>
      <c r="C10" s="352"/>
      <c r="D10" s="197" t="s">
        <v>34</v>
      </c>
      <c r="E10" s="197" t="s">
        <v>79</v>
      </c>
      <c r="F10" s="197" t="s">
        <v>79</v>
      </c>
      <c r="G10" s="197" t="s">
        <v>79</v>
      </c>
      <c r="H10" s="197" t="s">
        <v>34</v>
      </c>
      <c r="I10" s="115"/>
      <c r="J10" s="115"/>
    </row>
    <row r="11" spans="2:43" s="90" customFormat="1" ht="30" customHeight="1">
      <c r="B11" s="112" t="s">
        <v>15</v>
      </c>
      <c r="C11" s="99" t="s">
        <v>42</v>
      </c>
      <c r="D11" s="111"/>
      <c r="E11" s="111">
        <v>136288.84015718443</v>
      </c>
      <c r="F11" s="111"/>
      <c r="G11" s="111"/>
      <c r="H11" s="111"/>
      <c r="I11" s="116"/>
      <c r="J11" s="116"/>
    </row>
    <row r="12" spans="2:43" s="90" customFormat="1" ht="30" customHeight="1">
      <c r="B12" s="130" t="s">
        <v>38</v>
      </c>
      <c r="C12" s="131" t="s">
        <v>44</v>
      </c>
      <c r="D12" s="132"/>
      <c r="E12" s="132"/>
      <c r="F12" s="132"/>
      <c r="G12" s="132"/>
      <c r="H12" s="132"/>
      <c r="I12" s="116"/>
      <c r="J12" s="116"/>
    </row>
    <row r="13" spans="2:43" s="90" customFormat="1" ht="30" customHeight="1">
      <c r="B13" s="112" t="s">
        <v>16</v>
      </c>
      <c r="C13" s="99" t="s">
        <v>41</v>
      </c>
      <c r="D13" s="111">
        <v>731091.68</v>
      </c>
      <c r="E13" s="111">
        <v>1278481.6200000001</v>
      </c>
      <c r="F13" s="111">
        <v>257334.84</v>
      </c>
      <c r="G13" s="111">
        <v>5362.5</v>
      </c>
      <c r="H13" s="111"/>
      <c r="I13" s="116"/>
      <c r="J13" s="116"/>
    </row>
    <row r="14" spans="2:43" s="90" customFormat="1" ht="30" customHeight="1">
      <c r="B14" s="130" t="s">
        <v>17</v>
      </c>
      <c r="C14" s="131" t="s">
        <v>49</v>
      </c>
      <c r="D14" s="132"/>
      <c r="E14" s="132"/>
      <c r="F14" s="132">
        <v>569664.9</v>
      </c>
      <c r="G14" s="132"/>
      <c r="H14" s="132"/>
      <c r="I14" s="116"/>
      <c r="J14" s="116"/>
    </row>
    <row r="15" spans="2:43" s="90" customFormat="1" ht="30" customHeight="1">
      <c r="B15" s="112" t="s">
        <v>18</v>
      </c>
      <c r="C15" s="99" t="s">
        <v>46</v>
      </c>
      <c r="D15" s="111"/>
      <c r="E15" s="111">
        <v>8517.44</v>
      </c>
      <c r="F15" s="111">
        <v>1672562.4</v>
      </c>
      <c r="G15" s="111"/>
      <c r="H15" s="111"/>
      <c r="I15" s="116"/>
      <c r="J15" s="116"/>
    </row>
    <row r="16" spans="2:43" s="90" customFormat="1" ht="30" customHeight="1">
      <c r="B16" s="130" t="s">
        <v>19</v>
      </c>
      <c r="C16" s="131" t="s">
        <v>42</v>
      </c>
      <c r="D16" s="132"/>
      <c r="E16" s="132"/>
      <c r="F16" s="132"/>
      <c r="G16" s="132"/>
      <c r="H16" s="132"/>
      <c r="I16" s="116"/>
      <c r="J16" s="116"/>
    </row>
    <row r="17" spans="1:26" s="90" customFormat="1" ht="30" customHeight="1">
      <c r="B17" s="112" t="s">
        <v>20</v>
      </c>
      <c r="C17" s="99" t="s">
        <v>46</v>
      </c>
      <c r="D17" s="111"/>
      <c r="E17" s="111">
        <v>60079.6</v>
      </c>
      <c r="F17" s="111"/>
      <c r="G17" s="111"/>
      <c r="H17" s="111"/>
      <c r="I17" s="116"/>
      <c r="J17" s="116"/>
    </row>
    <row r="18" spans="1:26" s="90" customFormat="1" ht="30" customHeight="1">
      <c r="B18" s="130" t="s">
        <v>21</v>
      </c>
      <c r="C18" s="131" t="s">
        <v>46</v>
      </c>
      <c r="D18" s="132"/>
      <c r="E18" s="132"/>
      <c r="F18" s="132"/>
      <c r="G18" s="132"/>
      <c r="H18" s="132"/>
      <c r="I18" s="116"/>
      <c r="J18" s="116"/>
    </row>
    <row r="19" spans="1:26" s="90" customFormat="1" ht="30" customHeight="1">
      <c r="B19" s="112" t="s">
        <v>22</v>
      </c>
      <c r="C19" s="99" t="s">
        <v>67</v>
      </c>
      <c r="D19" s="111"/>
      <c r="E19" s="111"/>
      <c r="F19" s="111"/>
      <c r="G19" s="111"/>
      <c r="H19" s="111"/>
      <c r="I19" s="116"/>
      <c r="J19" s="116"/>
    </row>
    <row r="20" spans="1:26" s="90" customFormat="1" ht="30" customHeight="1">
      <c r="B20" s="130" t="s">
        <v>23</v>
      </c>
      <c r="C20" s="131" t="s">
        <v>48</v>
      </c>
      <c r="D20" s="132"/>
      <c r="E20" s="132"/>
      <c r="F20" s="132"/>
      <c r="G20" s="132"/>
      <c r="H20" s="132"/>
      <c r="I20" s="116"/>
      <c r="J20" s="116"/>
    </row>
    <row r="21" spans="1:26" s="90" customFormat="1" ht="30" customHeight="1">
      <c r="B21" s="112" t="s">
        <v>24</v>
      </c>
      <c r="C21" s="99" t="s">
        <v>42</v>
      </c>
      <c r="D21" s="111"/>
      <c r="E21" s="111">
        <v>112518.18277760706</v>
      </c>
      <c r="F21" s="111"/>
      <c r="G21" s="111"/>
      <c r="H21" s="111"/>
      <c r="I21" s="116"/>
      <c r="J21" s="116"/>
    </row>
    <row r="22" spans="1:26" s="90" customFormat="1" ht="30" customHeight="1">
      <c r="B22" s="130" t="s">
        <v>25</v>
      </c>
      <c r="C22" s="131" t="s">
        <v>42</v>
      </c>
      <c r="D22" s="132"/>
      <c r="E22" s="132">
        <v>263761.59296666668</v>
      </c>
      <c r="F22" s="132">
        <v>119243.10569999999</v>
      </c>
      <c r="G22" s="132">
        <v>3933.6</v>
      </c>
      <c r="H22" s="132">
        <v>54816.554799999998</v>
      </c>
      <c r="I22" s="116"/>
      <c r="J22" s="116"/>
    </row>
    <row r="23" spans="1:26" s="90" customFormat="1" ht="30" customHeight="1">
      <c r="B23" s="112" t="s">
        <v>26</v>
      </c>
      <c r="C23" s="99" t="s">
        <v>45</v>
      </c>
      <c r="D23" s="111"/>
      <c r="E23" s="111"/>
      <c r="F23" s="111"/>
      <c r="G23" s="111"/>
      <c r="H23" s="111"/>
      <c r="I23" s="116"/>
      <c r="J23" s="116"/>
    </row>
    <row r="24" spans="1:26" s="90" customFormat="1" ht="30" customHeight="1">
      <c r="B24" s="130" t="s">
        <v>27</v>
      </c>
      <c r="C24" s="131" t="s">
        <v>43</v>
      </c>
      <c r="D24" s="132"/>
      <c r="E24" s="132">
        <v>14459.444999999998</v>
      </c>
      <c r="F24" s="132">
        <v>1018615.095</v>
      </c>
      <c r="G24" s="132"/>
      <c r="H24" s="132"/>
      <c r="I24" s="116"/>
      <c r="J24" s="116"/>
    </row>
    <row r="25" spans="1:26" s="90" customFormat="1" ht="30" customHeight="1">
      <c r="B25" s="112" t="s">
        <v>28</v>
      </c>
      <c r="C25" s="78" t="s">
        <v>42</v>
      </c>
      <c r="D25" s="111"/>
      <c r="E25" s="111">
        <v>990367.73333333328</v>
      </c>
      <c r="F25" s="111">
        <v>1164165.9766666668</v>
      </c>
      <c r="G25" s="111"/>
      <c r="H25" s="111"/>
      <c r="I25" s="116"/>
      <c r="J25" s="116"/>
    </row>
    <row r="26" spans="1:26" ht="30" customHeight="1">
      <c r="B26" s="357" t="s">
        <v>70</v>
      </c>
      <c r="C26" s="357"/>
      <c r="D26" s="207">
        <f>+SUM(D11:D25)</f>
        <v>731091.68</v>
      </c>
      <c r="E26" s="207">
        <f>+SUM(E11:E25)</f>
        <v>2864474.4542347919</v>
      </c>
      <c r="F26" s="207">
        <f>+SUM(F11:F25)</f>
        <v>4801586.3173666662</v>
      </c>
      <c r="G26" s="207">
        <f>+SUM(G11:G25)</f>
        <v>9296.1</v>
      </c>
      <c r="H26" s="207">
        <f>+SUM(H11:H25)</f>
        <v>54816.554799999998</v>
      </c>
      <c r="I26" s="83"/>
      <c r="J26" s="83"/>
    </row>
    <row r="27" spans="1:26" ht="30" customHeight="1">
      <c r="B27" s="117"/>
      <c r="C27" s="118"/>
      <c r="D27" s="118"/>
      <c r="E27" s="118"/>
      <c r="F27" s="118"/>
      <c r="G27" s="118"/>
      <c r="H27" s="118"/>
      <c r="I27" s="83"/>
      <c r="J27" s="83"/>
    </row>
    <row r="28" spans="1:26" ht="25" customHeight="1">
      <c r="B28" s="347" t="s">
        <v>247</v>
      </c>
      <c r="C28" s="347"/>
      <c r="D28" s="347"/>
      <c r="E28" s="347"/>
      <c r="F28" s="347"/>
      <c r="G28" s="347"/>
      <c r="H28" s="347"/>
      <c r="I28" s="83"/>
      <c r="J28" s="83"/>
    </row>
    <row r="29" spans="1:26" ht="30" customHeight="1">
      <c r="A29" s="57"/>
      <c r="C29" s="83"/>
      <c r="D29" s="83"/>
      <c r="E29" s="83"/>
      <c r="F29" s="83"/>
      <c r="G29" s="83"/>
      <c r="H29" s="83"/>
      <c r="I29" s="83"/>
      <c r="J29" s="83"/>
    </row>
    <row r="30" spans="1:26" s="255" customFormat="1" ht="30" customHeight="1">
      <c r="B30" s="253" t="s">
        <v>213</v>
      </c>
      <c r="C30" s="254"/>
      <c r="D30" s="254"/>
      <c r="E30" s="254"/>
      <c r="G30" s="256"/>
      <c r="H30" s="253" t="s">
        <v>220</v>
      </c>
      <c r="I30" s="259"/>
      <c r="K30" s="256"/>
    </row>
    <row r="31" spans="1:26" s="55" customFormat="1" ht="30" customHeight="1">
      <c r="A31" s="54"/>
      <c r="B31" s="221"/>
      <c r="C31" s="222"/>
      <c r="D31" s="222"/>
      <c r="E31" s="222"/>
      <c r="F31" s="222"/>
      <c r="G31" s="54"/>
      <c r="H31" s="54"/>
      <c r="I31" s="54"/>
      <c r="J31" s="54"/>
      <c r="K31" s="54"/>
    </row>
    <row r="32" spans="1:26" s="55" customFormat="1" ht="50" customHeight="1">
      <c r="A32" s="54"/>
      <c r="B32" s="328" t="s">
        <v>103</v>
      </c>
      <c r="C32" s="328"/>
      <c r="D32" s="328"/>
      <c r="E32" s="328"/>
      <c r="F32" s="328"/>
      <c r="G32" s="328"/>
      <c r="H32" s="328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7"/>
    </row>
    <row r="33" spans="1:10" ht="30" customHeight="1">
      <c r="A33" s="43"/>
      <c r="B33" s="83"/>
      <c r="C33" s="83"/>
      <c r="D33" s="83"/>
      <c r="E33" s="83"/>
      <c r="F33" s="83"/>
      <c r="G33" s="83"/>
      <c r="H33" s="83"/>
      <c r="I33" s="83"/>
      <c r="J33" s="83"/>
    </row>
    <row r="34" spans="1:10" ht="30" customHeight="1">
      <c r="B34" s="83"/>
      <c r="C34" s="83"/>
      <c r="D34" s="83"/>
      <c r="E34" s="83"/>
      <c r="F34" s="83"/>
      <c r="G34" s="83"/>
      <c r="H34" s="83"/>
      <c r="I34" s="83"/>
      <c r="J34" s="83"/>
    </row>
    <row r="35" spans="1:10" ht="30" customHeight="1">
      <c r="B35" s="83"/>
      <c r="C35" s="83"/>
      <c r="D35" s="83"/>
      <c r="E35" s="83"/>
      <c r="F35" s="83"/>
      <c r="G35" s="83"/>
      <c r="H35" s="83"/>
      <c r="I35" s="83"/>
      <c r="J35" s="83"/>
    </row>
    <row r="36" spans="1:10" ht="30" customHeight="1">
      <c r="B36" s="83"/>
      <c r="C36" s="83"/>
      <c r="D36" s="83"/>
      <c r="E36" s="83"/>
      <c r="F36" s="83"/>
      <c r="G36" s="83"/>
      <c r="H36" s="83"/>
      <c r="I36" s="83"/>
      <c r="J36" s="83"/>
    </row>
    <row r="37" spans="1:10" ht="30" customHeight="1">
      <c r="B37" s="83"/>
      <c r="C37" s="83"/>
      <c r="D37" s="83"/>
      <c r="E37" s="83"/>
      <c r="F37" s="83"/>
      <c r="G37" s="83"/>
      <c r="H37" s="83"/>
      <c r="I37" s="83"/>
      <c r="J37" s="83"/>
    </row>
    <row r="38" spans="1:10" ht="30" customHeight="1">
      <c r="B38" s="83"/>
      <c r="C38" s="83"/>
      <c r="D38" s="83"/>
      <c r="E38" s="83"/>
      <c r="F38" s="83"/>
      <c r="G38" s="83"/>
      <c r="H38" s="83"/>
      <c r="I38" s="83"/>
      <c r="J38" s="83"/>
    </row>
    <row r="39" spans="1:10" ht="30" customHeight="1">
      <c r="B39" s="83"/>
      <c r="C39" s="83"/>
      <c r="D39" s="83"/>
      <c r="E39" s="83"/>
      <c r="F39" s="83"/>
      <c r="G39" s="83"/>
      <c r="H39" s="83"/>
      <c r="I39" s="83"/>
      <c r="J39" s="83"/>
    </row>
    <row r="40" spans="1:10" ht="30" customHeight="1">
      <c r="B40" s="83"/>
      <c r="C40" s="83"/>
      <c r="D40" s="83"/>
      <c r="E40" s="83"/>
      <c r="F40" s="83"/>
      <c r="G40" s="83"/>
      <c r="H40" s="83"/>
      <c r="I40" s="83"/>
      <c r="J40" s="83"/>
    </row>
    <row r="41" spans="1:10" ht="30" customHeight="1">
      <c r="B41" s="83"/>
      <c r="C41" s="83"/>
      <c r="D41" s="83"/>
      <c r="E41" s="83"/>
      <c r="F41" s="83"/>
      <c r="G41" s="83"/>
      <c r="H41" s="83"/>
      <c r="I41" s="83"/>
      <c r="J41" s="83"/>
    </row>
    <row r="42" spans="1:10" ht="30" customHeight="1">
      <c r="B42" s="83"/>
      <c r="C42" s="83"/>
      <c r="D42" s="83"/>
      <c r="E42" s="83"/>
      <c r="F42" s="83"/>
      <c r="G42" s="83"/>
      <c r="H42" s="83"/>
      <c r="I42" s="83"/>
      <c r="J42" s="83"/>
    </row>
    <row r="43" spans="1:10" ht="30" customHeight="1">
      <c r="B43" s="83"/>
      <c r="C43" s="83"/>
      <c r="D43" s="83"/>
      <c r="E43" s="83"/>
      <c r="F43" s="83"/>
      <c r="G43" s="83"/>
      <c r="H43" s="83"/>
      <c r="I43" s="83"/>
      <c r="J43" s="83"/>
    </row>
    <row r="44" spans="1:10" ht="30" customHeight="1">
      <c r="B44" s="83"/>
      <c r="C44" s="83"/>
      <c r="D44" s="83"/>
      <c r="E44" s="83"/>
      <c r="F44" s="83"/>
      <c r="G44" s="83"/>
      <c r="H44" s="83"/>
      <c r="I44" s="83"/>
      <c r="J44" s="83"/>
    </row>
    <row r="45" spans="1:10" ht="30" customHeight="1">
      <c r="B45" s="83"/>
      <c r="C45" s="83"/>
      <c r="D45" s="83"/>
      <c r="E45" s="83"/>
      <c r="F45" s="83"/>
      <c r="G45" s="83"/>
      <c r="H45" s="83"/>
      <c r="I45" s="83"/>
      <c r="J45" s="83"/>
    </row>
    <row r="46" spans="1:10" ht="30" customHeight="1">
      <c r="B46" s="83"/>
      <c r="C46" s="83"/>
      <c r="D46" s="83"/>
      <c r="E46" s="83"/>
      <c r="F46" s="83"/>
      <c r="G46" s="83"/>
      <c r="H46" s="83"/>
      <c r="I46" s="83"/>
      <c r="J46" s="83"/>
    </row>
  </sheetData>
  <mergeCells count="11">
    <mergeCell ref="B32:H32"/>
    <mergeCell ref="B5:H5"/>
    <mergeCell ref="B6:H6"/>
    <mergeCell ref="B28:H28"/>
    <mergeCell ref="G2:H2"/>
    <mergeCell ref="B26:C26"/>
    <mergeCell ref="D8:G8"/>
    <mergeCell ref="H8:H9"/>
    <mergeCell ref="D9:E9"/>
    <mergeCell ref="B8:B10"/>
    <mergeCell ref="C8:C10"/>
  </mergeCells>
  <phoneticPr fontId="9" type="noConversion"/>
  <hyperlinks>
    <hyperlink ref="B32" location="Índice!A1" display="Volver al índice"/>
    <hyperlink ref="H30" location="'10'!A1" display="Siguiente   "/>
    <hyperlink ref="B30" location="'8'!A1" display="  Atrás "/>
    <hyperlink ref="I30" location="'11'!A1" display="'11'!A1"/>
  </hyperlinks>
  <pageMargins left="0.75000000000000011" right="0.75000000000000011" top="1.4000000000000001" bottom="1" header="0" footer="0"/>
  <pageSetup scale="73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T42"/>
  <sheetViews>
    <sheetView showGridLines="0" workbookViewId="0"/>
  </sheetViews>
  <sheetFormatPr baseColWidth="10" defaultColWidth="12.83203125" defaultRowHeight="30" customHeight="1" x14ac:dyDescent="0"/>
  <cols>
    <col min="1" max="1" width="12.83203125" style="32"/>
    <col min="2" max="2" width="29" style="32" customWidth="1"/>
    <col min="3" max="3" width="21.6640625" style="32" customWidth="1"/>
    <col min="4" max="8" width="12.83203125" style="32"/>
    <col min="9" max="9" width="20.1640625" style="32" customWidth="1"/>
    <col min="10" max="16384" width="12.83203125" style="32"/>
  </cols>
  <sheetData>
    <row r="1" spans="1:46" s="23" customFormat="1" ht="30.75" customHeight="1"/>
    <row r="2" spans="1:46" s="23" customFormat="1" ht="62" customHeight="1">
      <c r="B2" s="24"/>
      <c r="D2" s="25"/>
      <c r="F2" s="27"/>
      <c r="G2" s="25"/>
      <c r="H2" s="25"/>
      <c r="K2" s="27"/>
      <c r="L2" s="335" t="s">
        <v>257</v>
      </c>
      <c r="M2" s="335"/>
      <c r="N2" s="335"/>
    </row>
    <row r="3" spans="1:46" s="23" customFormat="1" ht="30.75" customHeight="1">
      <c r="B3" s="24"/>
      <c r="C3" s="24"/>
      <c r="D3" s="24"/>
      <c r="E3" s="24"/>
      <c r="J3" s="26"/>
      <c r="K3" s="26"/>
      <c r="L3" s="26"/>
      <c r="M3" s="26"/>
    </row>
    <row r="4" spans="1:46" s="30" customFormat="1" ht="30" customHeight="1">
      <c r="V4" s="31"/>
      <c r="W4" s="31"/>
      <c r="X4" s="31"/>
      <c r="Y4" s="31"/>
      <c r="Z4" s="31"/>
      <c r="AA4" s="31"/>
      <c r="AB4" s="31"/>
      <c r="AC4" s="31"/>
      <c r="AD4" s="31"/>
      <c r="AE4" s="32"/>
      <c r="AF4" s="32"/>
    </row>
    <row r="5" spans="1:46" s="262" customFormat="1" ht="60" customHeight="1">
      <c r="B5" s="330" t="s">
        <v>86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4"/>
      <c r="AK5" s="264"/>
      <c r="AL5" s="263"/>
      <c r="AM5" s="263"/>
      <c r="AN5" s="263"/>
      <c r="AO5" s="263"/>
      <c r="AP5" s="263"/>
      <c r="AQ5" s="265"/>
      <c r="AR5" s="265"/>
      <c r="AS5" s="265"/>
    </row>
    <row r="6" spans="1:46" s="266" customFormat="1" ht="30" customHeight="1">
      <c r="B6" s="331" t="s">
        <v>244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67"/>
      <c r="AG6" s="267"/>
      <c r="AH6" s="267"/>
      <c r="AI6" s="267"/>
      <c r="AJ6" s="264"/>
      <c r="AK6" s="264"/>
      <c r="AL6" s="267"/>
      <c r="AM6" s="267"/>
      <c r="AN6" s="267"/>
      <c r="AO6" s="267"/>
      <c r="AP6" s="267"/>
      <c r="AQ6" s="268"/>
      <c r="AR6" s="268"/>
      <c r="AS6" s="268"/>
      <c r="AT6" s="268"/>
    </row>
    <row r="7" spans="1:46" ht="30" customHeight="1">
      <c r="A7" s="93"/>
      <c r="B7" s="10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46" ht="30" customHeight="1">
      <c r="A8" s="93"/>
      <c r="B8" s="352" t="s">
        <v>80</v>
      </c>
      <c r="C8" s="336" t="s">
        <v>40</v>
      </c>
      <c r="D8" s="352" t="s">
        <v>96</v>
      </c>
      <c r="E8" s="352"/>
      <c r="F8" s="352"/>
      <c r="G8" s="352"/>
      <c r="H8" s="352"/>
      <c r="I8" s="197" t="s">
        <v>95</v>
      </c>
      <c r="J8" s="352" t="s">
        <v>97</v>
      </c>
      <c r="K8" s="352"/>
      <c r="L8" s="352"/>
      <c r="M8" s="352"/>
      <c r="N8" s="352"/>
    </row>
    <row r="9" spans="1:46" s="114" customFormat="1" ht="40" customHeight="1">
      <c r="A9" s="113"/>
      <c r="B9" s="352"/>
      <c r="C9" s="336"/>
      <c r="D9" s="197" t="s">
        <v>32</v>
      </c>
      <c r="E9" s="197" t="s">
        <v>33</v>
      </c>
      <c r="F9" s="197" t="s">
        <v>34</v>
      </c>
      <c r="G9" s="197" t="s">
        <v>181</v>
      </c>
      <c r="H9" s="197" t="s">
        <v>182</v>
      </c>
      <c r="I9" s="197" t="s">
        <v>32</v>
      </c>
      <c r="J9" s="197" t="s">
        <v>32</v>
      </c>
      <c r="K9" s="197" t="s">
        <v>33</v>
      </c>
      <c r="L9" s="197" t="s">
        <v>34</v>
      </c>
      <c r="M9" s="197" t="s">
        <v>181</v>
      </c>
      <c r="N9" s="197" t="s">
        <v>182</v>
      </c>
    </row>
    <row r="10" spans="1:46" s="114" customFormat="1" ht="30" customHeight="1">
      <c r="A10" s="113"/>
      <c r="B10" s="112" t="s">
        <v>205</v>
      </c>
      <c r="C10" s="99" t="s">
        <v>42</v>
      </c>
      <c r="D10" s="119">
        <v>668239.4761658645</v>
      </c>
      <c r="E10" s="119">
        <v>233883.81665805259</v>
      </c>
      <c r="F10" s="119"/>
      <c r="G10" s="119"/>
      <c r="H10" s="119"/>
      <c r="I10" s="119">
        <v>49535.09394207118</v>
      </c>
      <c r="J10" s="119">
        <v>138881.60000000001</v>
      </c>
      <c r="K10" s="119">
        <v>48608.56</v>
      </c>
      <c r="L10" s="119"/>
      <c r="M10" s="119"/>
      <c r="N10" s="119"/>
    </row>
    <row r="11" spans="1:46" s="114" customFormat="1" ht="30" customHeight="1">
      <c r="A11" s="113"/>
      <c r="B11" s="130" t="s">
        <v>38</v>
      </c>
      <c r="C11" s="131" t="s">
        <v>44</v>
      </c>
      <c r="D11" s="231">
        <v>1090736.6923720019</v>
      </c>
      <c r="E11" s="231"/>
      <c r="F11" s="231"/>
      <c r="G11" s="231"/>
      <c r="H11" s="231"/>
      <c r="I11" s="232">
        <v>23633.946185723995</v>
      </c>
      <c r="J11" s="232">
        <v>1453695.7193849999</v>
      </c>
      <c r="K11" s="231"/>
      <c r="L11" s="231"/>
      <c r="M11" s="231"/>
      <c r="N11" s="231"/>
    </row>
    <row r="12" spans="1:46" s="114" customFormat="1" ht="30" customHeight="1">
      <c r="A12" s="113"/>
      <c r="B12" s="112" t="s">
        <v>16</v>
      </c>
      <c r="C12" s="99" t="s">
        <v>41</v>
      </c>
      <c r="D12" s="119">
        <v>9378702.8117283136</v>
      </c>
      <c r="E12" s="119"/>
      <c r="F12" s="119"/>
      <c r="G12" s="119"/>
      <c r="H12" s="119">
        <v>415851.67435500002</v>
      </c>
      <c r="I12" s="120">
        <v>47506.459689000003</v>
      </c>
      <c r="J12" s="120">
        <v>41289.498249999997</v>
      </c>
      <c r="K12" s="119"/>
      <c r="L12" s="119">
        <v>147166.25</v>
      </c>
      <c r="M12" s="119"/>
      <c r="N12" s="119">
        <v>366577.75</v>
      </c>
    </row>
    <row r="13" spans="1:46" s="114" customFormat="1" ht="30" customHeight="1">
      <c r="A13" s="113"/>
      <c r="B13" s="130" t="s">
        <v>17</v>
      </c>
      <c r="C13" s="131" t="s">
        <v>49</v>
      </c>
      <c r="D13" s="231">
        <v>1162104</v>
      </c>
      <c r="E13" s="231"/>
      <c r="F13" s="231"/>
      <c r="G13" s="231"/>
      <c r="H13" s="231"/>
      <c r="I13" s="232">
        <v>39914.781000000003</v>
      </c>
      <c r="J13" s="232">
        <v>322462.60200000001</v>
      </c>
      <c r="K13" s="231"/>
      <c r="L13" s="231"/>
      <c r="M13" s="231"/>
      <c r="N13" s="231"/>
    </row>
    <row r="14" spans="1:46" s="114" customFormat="1" ht="30" customHeight="1">
      <c r="A14" s="113"/>
      <c r="B14" s="112" t="s">
        <v>18</v>
      </c>
      <c r="C14" s="99" t="s">
        <v>46</v>
      </c>
      <c r="D14" s="119">
        <v>5112560.4000000004</v>
      </c>
      <c r="E14" s="119"/>
      <c r="F14" s="119">
        <v>409.68</v>
      </c>
      <c r="G14" s="119">
        <v>7988.4</v>
      </c>
      <c r="H14" s="119">
        <v>1126.6199999999999</v>
      </c>
      <c r="I14" s="120">
        <v>107400.84</v>
      </c>
      <c r="J14" s="120">
        <v>4573120</v>
      </c>
      <c r="K14" s="119"/>
      <c r="L14" s="119"/>
      <c r="M14" s="119">
        <v>1647</v>
      </c>
      <c r="N14" s="119">
        <v>503.25</v>
      </c>
    </row>
    <row r="15" spans="1:46" s="114" customFormat="1" ht="30" customHeight="1">
      <c r="A15" s="113"/>
      <c r="B15" s="130" t="s">
        <v>204</v>
      </c>
      <c r="C15" s="131" t="s">
        <v>42</v>
      </c>
      <c r="D15" s="231">
        <v>453299.5718524445</v>
      </c>
      <c r="E15" s="231">
        <v>158654.85014835559</v>
      </c>
      <c r="F15" s="231"/>
      <c r="G15" s="231"/>
      <c r="H15" s="231"/>
      <c r="I15" s="232">
        <v>50344.156750666676</v>
      </c>
      <c r="J15" s="232">
        <v>82913.600000000006</v>
      </c>
      <c r="K15" s="231">
        <v>29019.759999999998</v>
      </c>
      <c r="L15" s="231"/>
      <c r="M15" s="231"/>
      <c r="N15" s="231"/>
    </row>
    <row r="16" spans="1:46" s="114" customFormat="1" ht="30" customHeight="1">
      <c r="A16" s="113"/>
      <c r="B16" s="112" t="s">
        <v>20</v>
      </c>
      <c r="C16" s="99" t="s">
        <v>46</v>
      </c>
      <c r="D16" s="119">
        <v>1651540.2</v>
      </c>
      <c r="E16" s="119"/>
      <c r="F16" s="119"/>
      <c r="G16" s="119"/>
      <c r="H16" s="119"/>
      <c r="I16" s="119">
        <v>36875.040000000001</v>
      </c>
      <c r="J16" s="119">
        <v>123266</v>
      </c>
      <c r="K16" s="119"/>
      <c r="L16" s="119"/>
      <c r="M16" s="119"/>
      <c r="N16" s="119"/>
    </row>
    <row r="17" spans="1:14" s="114" customFormat="1" ht="30" customHeight="1">
      <c r="A17" s="113"/>
      <c r="B17" s="130" t="s">
        <v>21</v>
      </c>
      <c r="C17" s="131" t="s">
        <v>46</v>
      </c>
      <c r="D17" s="231">
        <v>295342.32</v>
      </c>
      <c r="E17" s="231"/>
      <c r="F17" s="231"/>
      <c r="G17" s="231"/>
      <c r="H17" s="231"/>
      <c r="I17" s="231">
        <v>8001.56</v>
      </c>
      <c r="J17" s="231">
        <v>165262.5</v>
      </c>
      <c r="K17" s="231"/>
      <c r="L17" s="231"/>
      <c r="M17" s="231"/>
      <c r="N17" s="231"/>
    </row>
    <row r="18" spans="1:14" s="114" customFormat="1" ht="30" customHeight="1">
      <c r="A18" s="113"/>
      <c r="B18" s="112" t="s">
        <v>22</v>
      </c>
      <c r="C18" s="99" t="s">
        <v>67</v>
      </c>
      <c r="D18" s="119">
        <v>1495553.4</v>
      </c>
      <c r="E18" s="119"/>
      <c r="F18" s="119"/>
      <c r="G18" s="119"/>
      <c r="H18" s="119"/>
      <c r="I18" s="119">
        <v>9420.3168750000004</v>
      </c>
      <c r="J18" s="119">
        <v>685990.64142321085</v>
      </c>
      <c r="K18" s="119"/>
      <c r="L18" s="119">
        <v>388834.59298638039</v>
      </c>
      <c r="M18" s="119">
        <v>151215.12538595815</v>
      </c>
      <c r="N18" s="119">
        <v>620937.12828338798</v>
      </c>
    </row>
    <row r="19" spans="1:14" s="114" customFormat="1" ht="30" customHeight="1">
      <c r="A19" s="113"/>
      <c r="B19" s="130" t="s">
        <v>23</v>
      </c>
      <c r="C19" s="131" t="s">
        <v>48</v>
      </c>
      <c r="D19" s="231">
        <v>89400</v>
      </c>
      <c r="E19" s="231"/>
      <c r="F19" s="231">
        <v>33381.805</v>
      </c>
      <c r="G19" s="231"/>
      <c r="H19" s="231"/>
      <c r="I19" s="231">
        <v>45300</v>
      </c>
      <c r="J19" s="231"/>
      <c r="K19" s="231"/>
      <c r="L19" s="231">
        <v>39497.379840000001</v>
      </c>
      <c r="M19" s="231"/>
      <c r="N19" s="231"/>
    </row>
    <row r="20" spans="1:14" s="114" customFormat="1" ht="30" customHeight="1">
      <c r="A20" s="113"/>
      <c r="B20" s="112" t="s">
        <v>203</v>
      </c>
      <c r="C20" s="99" t="s">
        <v>42</v>
      </c>
      <c r="D20" s="119">
        <v>807031.30163911125</v>
      </c>
      <c r="E20" s="119">
        <v>282460.95557368896</v>
      </c>
      <c r="F20" s="119"/>
      <c r="G20" s="119"/>
      <c r="H20" s="119"/>
      <c r="I20" s="119">
        <v>51325.551258666659</v>
      </c>
      <c r="J20" s="119">
        <v>95427.199999999997</v>
      </c>
      <c r="K20" s="119">
        <v>33399.519999999997</v>
      </c>
      <c r="L20" s="119"/>
      <c r="M20" s="119"/>
      <c r="N20" s="119"/>
    </row>
    <row r="21" spans="1:14" s="114" customFormat="1" ht="30" customHeight="1">
      <c r="A21" s="113"/>
      <c r="B21" s="130" t="s">
        <v>202</v>
      </c>
      <c r="C21" s="131" t="s">
        <v>42</v>
      </c>
      <c r="D21" s="231">
        <v>2714738.9879999999</v>
      </c>
      <c r="E21" s="231">
        <v>1269559.3671428568</v>
      </c>
      <c r="F21" s="231">
        <v>3520.8264000000004</v>
      </c>
      <c r="G21" s="231"/>
      <c r="H21" s="231">
        <v>454913.94</v>
      </c>
      <c r="I21" s="231">
        <v>90580.4</v>
      </c>
      <c r="J21" s="231">
        <v>158703.6</v>
      </c>
      <c r="K21" s="231"/>
      <c r="L21" s="231"/>
      <c r="M21" s="231"/>
      <c r="N21" s="231">
        <v>488318.76923076925</v>
      </c>
    </row>
    <row r="22" spans="1:14" s="114" customFormat="1" ht="30" customHeight="1">
      <c r="A22" s="113"/>
      <c r="B22" s="112" t="s">
        <v>26</v>
      </c>
      <c r="C22" s="99" t="s">
        <v>45</v>
      </c>
      <c r="D22" s="119">
        <v>218897.64</v>
      </c>
      <c r="E22" s="119"/>
      <c r="F22" s="119">
        <v>171411.84</v>
      </c>
      <c r="G22" s="119"/>
      <c r="H22" s="119"/>
      <c r="I22" s="119">
        <v>18067.349999999999</v>
      </c>
      <c r="J22" s="119">
        <v>80161.375</v>
      </c>
      <c r="K22" s="119"/>
      <c r="L22" s="119">
        <v>17318</v>
      </c>
      <c r="M22" s="119"/>
      <c r="N22" s="119"/>
    </row>
    <row r="23" spans="1:14" s="114" customFormat="1" ht="30" customHeight="1">
      <c r="A23" s="113"/>
      <c r="B23" s="130" t="s">
        <v>27</v>
      </c>
      <c r="C23" s="131" t="s">
        <v>43</v>
      </c>
      <c r="D23" s="231">
        <v>751283.29542512773</v>
      </c>
      <c r="E23" s="231"/>
      <c r="F23" s="231">
        <v>16797.733260382061</v>
      </c>
      <c r="G23" s="231">
        <v>1456.0225748512096</v>
      </c>
      <c r="H23" s="231">
        <v>769.65295869846955</v>
      </c>
      <c r="I23" s="231">
        <v>9053.6</v>
      </c>
      <c r="J23" s="231">
        <v>389329.6</v>
      </c>
      <c r="K23" s="231"/>
      <c r="L23" s="231"/>
      <c r="M23" s="231">
        <v>3718</v>
      </c>
      <c r="N23" s="231">
        <v>102476</v>
      </c>
    </row>
    <row r="24" spans="1:14" s="114" customFormat="1" ht="30" customHeight="1">
      <c r="A24" s="113"/>
      <c r="B24" s="112" t="s">
        <v>201</v>
      </c>
      <c r="C24" s="78" t="s">
        <v>42</v>
      </c>
      <c r="D24" s="119">
        <v>6430516.6469280012</v>
      </c>
      <c r="E24" s="119">
        <v>2250680.8264248003</v>
      </c>
      <c r="F24" s="119"/>
      <c r="G24" s="119"/>
      <c r="H24" s="119"/>
      <c r="I24" s="119">
        <v>289212.95494266663</v>
      </c>
      <c r="J24" s="119">
        <v>680046.4</v>
      </c>
      <c r="K24" s="119">
        <v>238016.24</v>
      </c>
      <c r="L24" s="119"/>
      <c r="M24" s="119"/>
      <c r="N24" s="119"/>
    </row>
    <row r="25" spans="1:14" s="114" customFormat="1" ht="30" customHeight="1">
      <c r="A25" s="113"/>
      <c r="B25" s="357" t="s">
        <v>70</v>
      </c>
      <c r="C25" s="357"/>
      <c r="D25" s="207">
        <f>SUM(D10:D24)</f>
        <v>32319946.744110867</v>
      </c>
      <c r="E25" s="207">
        <f t="shared" ref="E25:N25" si="0">SUM(E10:E24)</f>
        <v>4195239.8159477543</v>
      </c>
      <c r="F25" s="207">
        <f t="shared" si="0"/>
        <v>225521.88466038206</v>
      </c>
      <c r="G25" s="207">
        <f t="shared" si="0"/>
        <v>9444.422574851209</v>
      </c>
      <c r="H25" s="207">
        <f t="shared" si="0"/>
        <v>872661.88731369853</v>
      </c>
      <c r="I25" s="207">
        <f t="shared" si="0"/>
        <v>876172.05064379517</v>
      </c>
      <c r="J25" s="207">
        <f t="shared" si="0"/>
        <v>8990550.3360582087</v>
      </c>
      <c r="K25" s="207">
        <f t="shared" si="0"/>
        <v>349044.07999999996</v>
      </c>
      <c r="L25" s="207">
        <f t="shared" si="0"/>
        <v>592816.2228263804</v>
      </c>
      <c r="M25" s="207">
        <f t="shared" si="0"/>
        <v>156580.12538595815</v>
      </c>
      <c r="N25" s="207">
        <f t="shared" si="0"/>
        <v>1578812.8975141572</v>
      </c>
    </row>
    <row r="26" spans="1:14" ht="30" customHeight="1">
      <c r="A26" s="93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93"/>
    </row>
    <row r="27" spans="1:14" s="83" customFormat="1" ht="25" customHeight="1">
      <c r="B27" s="356" t="s">
        <v>200</v>
      </c>
      <c r="C27" s="356"/>
      <c r="D27" s="356"/>
      <c r="E27" s="356"/>
      <c r="F27" s="356"/>
      <c r="G27" s="356"/>
      <c r="H27" s="356"/>
      <c r="I27" s="356"/>
      <c r="J27" s="356"/>
      <c r="K27" s="356"/>
      <c r="L27" s="356"/>
      <c r="M27" s="356"/>
      <c r="N27" s="356"/>
    </row>
    <row r="28" spans="1:14" s="83" customFormat="1" ht="25" customHeight="1">
      <c r="B28" s="353" t="s">
        <v>167</v>
      </c>
      <c r="C28" s="353"/>
      <c r="D28" s="353"/>
      <c r="E28" s="353"/>
      <c r="F28" s="353"/>
      <c r="G28" s="353"/>
      <c r="H28" s="353"/>
      <c r="I28" s="353"/>
      <c r="J28" s="353"/>
      <c r="K28" s="353"/>
      <c r="L28" s="353"/>
      <c r="M28" s="353"/>
      <c r="N28" s="353"/>
    </row>
    <row r="29" spans="1:14" s="83" customFormat="1" ht="25" customHeight="1">
      <c r="B29" s="354" t="s">
        <v>170</v>
      </c>
      <c r="C29" s="354"/>
      <c r="D29" s="354"/>
      <c r="E29" s="354"/>
      <c r="F29" s="354"/>
      <c r="G29" s="354"/>
      <c r="H29" s="354"/>
      <c r="I29" s="354"/>
      <c r="J29" s="354"/>
      <c r="K29" s="354"/>
      <c r="L29" s="354"/>
      <c r="M29" s="354"/>
      <c r="N29" s="354"/>
    </row>
    <row r="30" spans="1:14" s="83" customFormat="1" ht="25" customHeight="1">
      <c r="B30" s="355" t="s">
        <v>245</v>
      </c>
      <c r="C30" s="355"/>
      <c r="D30" s="355"/>
      <c r="E30" s="355"/>
      <c r="F30" s="355"/>
      <c r="G30" s="355"/>
      <c r="H30" s="355"/>
      <c r="I30" s="355"/>
      <c r="J30" s="355"/>
      <c r="K30" s="355"/>
      <c r="L30" s="355"/>
      <c r="M30" s="355"/>
      <c r="N30" s="355"/>
    </row>
    <row r="31" spans="1:14" ht="30" customHeight="1">
      <c r="A31" s="95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</row>
    <row r="32" spans="1:14" s="255" customFormat="1" ht="30" customHeight="1">
      <c r="B32" s="253" t="s">
        <v>216</v>
      </c>
      <c r="C32" s="254"/>
      <c r="D32" s="254"/>
      <c r="E32" s="254"/>
      <c r="G32" s="256"/>
      <c r="H32" s="256"/>
      <c r="K32" s="256"/>
      <c r="M32" s="359" t="s">
        <v>217</v>
      </c>
      <c r="N32" s="359"/>
    </row>
    <row r="33" spans="1:26" s="55" customFormat="1" ht="30" customHeight="1">
      <c r="A33" s="54"/>
      <c r="B33" s="221"/>
      <c r="C33" s="222"/>
      <c r="D33" s="222"/>
      <c r="E33" s="222"/>
      <c r="F33" s="222"/>
      <c r="G33" s="54"/>
      <c r="H33" s="54"/>
      <c r="I33" s="54"/>
      <c r="J33" s="54"/>
      <c r="K33" s="54"/>
    </row>
    <row r="34" spans="1:26" s="55" customFormat="1" ht="50" customHeight="1">
      <c r="A34" s="54"/>
      <c r="B34" s="328" t="s">
        <v>103</v>
      </c>
      <c r="C34" s="328"/>
      <c r="D34" s="328"/>
      <c r="E34" s="328"/>
      <c r="F34" s="328"/>
      <c r="G34" s="328"/>
      <c r="H34" s="328"/>
      <c r="I34" s="328"/>
      <c r="J34" s="328"/>
      <c r="K34" s="328"/>
      <c r="L34" s="328"/>
      <c r="M34" s="328"/>
      <c r="N34" s="328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7"/>
    </row>
    <row r="35" spans="1:26" ht="30" customHeight="1">
      <c r="A35" s="96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</row>
    <row r="36" spans="1:26" ht="30" customHeight="1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</row>
    <row r="37" spans="1:26" ht="30" customHeigh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</row>
    <row r="38" spans="1:26" ht="30" customHeigh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</row>
    <row r="39" spans="1:26" ht="30" customHeight="1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</row>
    <row r="40" spans="1:26" ht="30" customHeight="1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</row>
    <row r="41" spans="1:26" ht="30" customHeight="1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</row>
    <row r="42" spans="1:26" ht="30" customHeight="1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</row>
  </sheetData>
  <mergeCells count="14">
    <mergeCell ref="B34:N34"/>
    <mergeCell ref="B5:N5"/>
    <mergeCell ref="B6:N6"/>
    <mergeCell ref="B27:N27"/>
    <mergeCell ref="B28:N28"/>
    <mergeCell ref="B29:N29"/>
    <mergeCell ref="B30:N30"/>
    <mergeCell ref="B25:C25"/>
    <mergeCell ref="B8:B9"/>
    <mergeCell ref="D8:H8"/>
    <mergeCell ref="J8:N8"/>
    <mergeCell ref="C8:C9"/>
    <mergeCell ref="L2:N2"/>
    <mergeCell ref="M32:N32"/>
  </mergeCells>
  <phoneticPr fontId="9" type="noConversion"/>
  <hyperlinks>
    <hyperlink ref="B34" location="Índice!A1" display="Volver al índice"/>
    <hyperlink ref="M32" location="'11'!A1" display="Siguiente   "/>
    <hyperlink ref="B32" location="'9'!A1" display="  Atrás "/>
    <hyperlink ref="N32" location="'11'!A1" display="'11'!A1"/>
  </hyperlinks>
  <pageMargins left="0.75000000000000011" right="0.75000000000000011" top="1.4000000000000001" bottom="1" header="0" footer="0"/>
  <pageSetup scale="50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U36"/>
  <sheetViews>
    <sheetView showGridLines="0" showZeros="0" workbookViewId="0"/>
  </sheetViews>
  <sheetFormatPr baseColWidth="10" defaultColWidth="12.83203125" defaultRowHeight="30" customHeight="1" x14ac:dyDescent="0"/>
  <cols>
    <col min="1" max="1" width="12.83203125" style="110" customWidth="1"/>
    <col min="2" max="2" width="26.1640625" style="110" customWidth="1"/>
    <col min="3" max="3" width="15.1640625" style="110" customWidth="1"/>
    <col min="4" max="16384" width="12.83203125" style="110"/>
  </cols>
  <sheetData>
    <row r="1" spans="2:47" s="23" customFormat="1" ht="30.75" customHeight="1"/>
    <row r="2" spans="2:47" s="23" customFormat="1" ht="62" customHeight="1">
      <c r="B2" s="24"/>
      <c r="D2" s="25"/>
      <c r="F2" s="27"/>
      <c r="G2" s="25"/>
      <c r="H2" s="25"/>
      <c r="K2" s="27"/>
      <c r="L2" s="27"/>
      <c r="W2" s="335" t="s">
        <v>257</v>
      </c>
      <c r="X2" s="335"/>
      <c r="Y2" s="335"/>
    </row>
    <row r="3" spans="2:47" s="23" customFormat="1" ht="30.75" customHeight="1">
      <c r="B3" s="24"/>
      <c r="C3" s="24"/>
      <c r="D3" s="24"/>
      <c r="E3" s="24"/>
      <c r="J3" s="26"/>
      <c r="K3" s="26"/>
      <c r="L3" s="26"/>
      <c r="M3" s="26"/>
    </row>
    <row r="4" spans="2:47" s="30" customFormat="1" ht="30" customHeight="1">
      <c r="W4" s="31"/>
      <c r="X4" s="31"/>
      <c r="Y4" s="31"/>
      <c r="Z4" s="31"/>
      <c r="AA4" s="31"/>
      <c r="AB4" s="31"/>
      <c r="AC4" s="31"/>
      <c r="AD4" s="31"/>
      <c r="AE4" s="31"/>
      <c r="AF4" s="32"/>
      <c r="AG4" s="32"/>
    </row>
    <row r="5" spans="2:47" s="33" customFormat="1" ht="59" customHeight="1">
      <c r="B5" s="330" t="s">
        <v>86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2"/>
      <c r="AL5" s="32"/>
      <c r="AM5" s="34"/>
      <c r="AN5" s="34"/>
      <c r="AO5" s="34"/>
      <c r="AP5" s="34"/>
      <c r="AQ5" s="34"/>
      <c r="AR5" s="35"/>
      <c r="AS5" s="35"/>
      <c r="AT5" s="35"/>
    </row>
    <row r="6" spans="2:47" s="14" customFormat="1" ht="30" customHeight="1">
      <c r="B6" s="331" t="s">
        <v>242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6"/>
      <c r="AA6" s="36"/>
      <c r="AB6" s="36"/>
      <c r="AC6" s="36"/>
      <c r="AD6" s="36"/>
      <c r="AE6" s="36"/>
      <c r="AF6" s="36"/>
      <c r="AG6" s="37"/>
      <c r="AH6" s="37"/>
      <c r="AI6" s="37"/>
      <c r="AJ6" s="37"/>
      <c r="AK6" s="32"/>
      <c r="AL6" s="32"/>
      <c r="AM6" s="37"/>
      <c r="AN6" s="37"/>
      <c r="AO6" s="37"/>
      <c r="AP6" s="37"/>
      <c r="AQ6" s="37"/>
      <c r="AR6" s="38"/>
      <c r="AS6" s="38"/>
      <c r="AT6" s="38"/>
      <c r="AU6" s="38"/>
    </row>
    <row r="7" spans="2:47" ht="30" customHeight="1">
      <c r="B7" s="121"/>
    </row>
    <row r="8" spans="2:47" ht="30" customHeight="1">
      <c r="B8" s="352" t="s">
        <v>80</v>
      </c>
      <c r="C8" s="352" t="s">
        <v>40</v>
      </c>
      <c r="D8" s="361" t="s">
        <v>94</v>
      </c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361"/>
      <c r="R8" s="361"/>
      <c r="S8" s="361"/>
      <c r="T8" s="361" t="s">
        <v>77</v>
      </c>
      <c r="U8" s="361"/>
      <c r="V8" s="361"/>
      <c r="W8" s="361"/>
      <c r="X8" s="352" t="s">
        <v>78</v>
      </c>
      <c r="Y8" s="352" t="s">
        <v>31</v>
      </c>
    </row>
    <row r="9" spans="2:47" ht="30" customHeight="1">
      <c r="B9" s="352"/>
      <c r="C9" s="352"/>
      <c r="D9" s="197" t="s">
        <v>146</v>
      </c>
      <c r="E9" s="197" t="s">
        <v>114</v>
      </c>
      <c r="F9" s="197" t="s">
        <v>73</v>
      </c>
      <c r="G9" s="352" t="s">
        <v>74</v>
      </c>
      <c r="H9" s="352"/>
      <c r="I9" s="352"/>
      <c r="J9" s="337" t="s">
        <v>120</v>
      </c>
      <c r="K9" s="337"/>
      <c r="L9" s="337"/>
      <c r="M9" s="337"/>
      <c r="N9" s="337" t="s">
        <v>111</v>
      </c>
      <c r="O9" s="337"/>
      <c r="P9" s="337"/>
      <c r="Q9" s="337"/>
      <c r="R9" s="197" t="s">
        <v>115</v>
      </c>
      <c r="S9" s="197" t="s">
        <v>116</v>
      </c>
      <c r="T9" s="352" t="s">
        <v>112</v>
      </c>
      <c r="U9" s="352"/>
      <c r="V9" s="197" t="s">
        <v>113</v>
      </c>
      <c r="W9" s="197" t="s">
        <v>117</v>
      </c>
      <c r="X9" s="352"/>
      <c r="Y9" s="352"/>
      <c r="Z9" s="30"/>
    </row>
    <row r="10" spans="2:47" ht="30" customHeight="1">
      <c r="B10" s="352"/>
      <c r="C10" s="352"/>
      <c r="D10" s="197" t="s">
        <v>32</v>
      </c>
      <c r="E10" s="197" t="s">
        <v>32</v>
      </c>
      <c r="F10" s="197" t="s">
        <v>32</v>
      </c>
      <c r="G10" s="197" t="s">
        <v>32</v>
      </c>
      <c r="H10" s="197" t="s">
        <v>33</v>
      </c>
      <c r="I10" s="197" t="s">
        <v>34</v>
      </c>
      <c r="J10" s="197" t="s">
        <v>32</v>
      </c>
      <c r="K10" s="197" t="s">
        <v>34</v>
      </c>
      <c r="L10" s="197" t="s">
        <v>181</v>
      </c>
      <c r="M10" s="197" t="s">
        <v>182</v>
      </c>
      <c r="N10" s="197" t="s">
        <v>32</v>
      </c>
      <c r="O10" s="197" t="s">
        <v>34</v>
      </c>
      <c r="P10" s="197" t="s">
        <v>181</v>
      </c>
      <c r="Q10" s="197" t="s">
        <v>76</v>
      </c>
      <c r="R10" s="197" t="s">
        <v>34</v>
      </c>
      <c r="S10" s="197" t="s">
        <v>34</v>
      </c>
      <c r="T10" s="197" t="s">
        <v>34</v>
      </c>
      <c r="U10" s="197" t="s">
        <v>79</v>
      </c>
      <c r="V10" s="197" t="s">
        <v>79</v>
      </c>
      <c r="W10" s="197" t="s">
        <v>79</v>
      </c>
      <c r="X10" s="197" t="s">
        <v>34</v>
      </c>
      <c r="Y10" s="352"/>
      <c r="Z10" s="30"/>
    </row>
    <row r="11" spans="2:47" ht="30" customHeight="1">
      <c r="B11" s="208" t="s">
        <v>15</v>
      </c>
      <c r="C11" s="52" t="s">
        <v>42</v>
      </c>
      <c r="D11" s="209">
        <v>0</v>
      </c>
      <c r="E11" s="209">
        <v>0</v>
      </c>
      <c r="F11" s="209">
        <v>0</v>
      </c>
      <c r="G11" s="209">
        <v>0</v>
      </c>
      <c r="H11" s="209">
        <v>0</v>
      </c>
      <c r="I11" s="209">
        <v>0</v>
      </c>
      <c r="J11" s="209">
        <v>0</v>
      </c>
      <c r="K11" s="209">
        <v>18.5076</v>
      </c>
      <c r="L11" s="209">
        <v>0</v>
      </c>
      <c r="M11" s="209">
        <v>0</v>
      </c>
      <c r="N11" s="209">
        <v>0</v>
      </c>
      <c r="O11" s="209">
        <v>511.47223336359599</v>
      </c>
      <c r="P11" s="209">
        <v>0</v>
      </c>
      <c r="Q11" s="209">
        <v>0</v>
      </c>
      <c r="R11" s="209">
        <v>2.9964856371235324</v>
      </c>
      <c r="S11" s="209">
        <v>0</v>
      </c>
      <c r="T11" s="209">
        <v>0</v>
      </c>
      <c r="U11" s="209">
        <v>39.523763645583486</v>
      </c>
      <c r="V11" s="209">
        <v>0</v>
      </c>
      <c r="W11" s="209">
        <v>0</v>
      </c>
      <c r="X11" s="209">
        <v>0</v>
      </c>
      <c r="Y11" s="210">
        <f>SUM(D11:X11)</f>
        <v>572.50008264630299</v>
      </c>
    </row>
    <row r="12" spans="2:47" ht="30" customHeight="1">
      <c r="B12" s="130" t="s">
        <v>38</v>
      </c>
      <c r="C12" s="146" t="s">
        <v>44</v>
      </c>
      <c r="D12" s="230">
        <v>0</v>
      </c>
      <c r="E12" s="230">
        <v>0</v>
      </c>
      <c r="F12" s="230">
        <v>0</v>
      </c>
      <c r="G12" s="230">
        <v>0</v>
      </c>
      <c r="H12" s="230">
        <v>0</v>
      </c>
      <c r="I12" s="230">
        <v>0</v>
      </c>
      <c r="J12" s="230">
        <v>5.0804003397840658</v>
      </c>
      <c r="K12" s="230">
        <v>126.86079552631462</v>
      </c>
      <c r="L12" s="230">
        <v>0</v>
      </c>
      <c r="M12" s="230">
        <v>0</v>
      </c>
      <c r="N12" s="230">
        <v>139.0223998800185</v>
      </c>
      <c r="O12" s="230">
        <v>444.49226470932609</v>
      </c>
      <c r="P12" s="230">
        <v>6.1469988241843989</v>
      </c>
      <c r="Q12" s="230">
        <v>0</v>
      </c>
      <c r="R12" s="230">
        <v>165.99418047014402</v>
      </c>
      <c r="S12" s="230">
        <v>0</v>
      </c>
      <c r="T12" s="230">
        <v>0</v>
      </c>
      <c r="U12" s="230">
        <v>0</v>
      </c>
      <c r="V12" s="230">
        <v>0</v>
      </c>
      <c r="W12" s="230">
        <v>0</v>
      </c>
      <c r="X12" s="230">
        <v>0</v>
      </c>
      <c r="Y12" s="210">
        <f t="shared" ref="Y12:Y26" si="0">SUM(D12:X12)</f>
        <v>887.59703974977174</v>
      </c>
    </row>
    <row r="13" spans="2:47" ht="30" customHeight="1">
      <c r="B13" s="208" t="s">
        <v>16</v>
      </c>
      <c r="C13" s="52" t="s">
        <v>41</v>
      </c>
      <c r="D13" s="209">
        <v>0</v>
      </c>
      <c r="E13" s="209">
        <v>0</v>
      </c>
      <c r="F13" s="209">
        <v>0</v>
      </c>
      <c r="G13" s="209">
        <v>0</v>
      </c>
      <c r="H13" s="209">
        <v>0</v>
      </c>
      <c r="I13" s="209">
        <v>9.3513199999999994</v>
      </c>
      <c r="J13" s="209">
        <v>0</v>
      </c>
      <c r="K13" s="209">
        <v>52.576000000000001</v>
      </c>
      <c r="L13" s="209">
        <v>0</v>
      </c>
      <c r="M13" s="209">
        <v>0</v>
      </c>
      <c r="N13" s="209">
        <v>0</v>
      </c>
      <c r="O13" s="209">
        <v>1818.9549119999999</v>
      </c>
      <c r="P13" s="209">
        <v>0</v>
      </c>
      <c r="Q13" s="209">
        <v>0</v>
      </c>
      <c r="R13" s="209">
        <v>0</v>
      </c>
      <c r="S13" s="209">
        <v>0</v>
      </c>
      <c r="T13" s="209">
        <v>619.96574464000003</v>
      </c>
      <c r="U13" s="209">
        <v>370.75966980000004</v>
      </c>
      <c r="V13" s="209">
        <v>74.627103599999998</v>
      </c>
      <c r="W13" s="209">
        <v>1.5551250000000001</v>
      </c>
      <c r="X13" s="209">
        <v>0</v>
      </c>
      <c r="Y13" s="210">
        <f t="shared" si="0"/>
        <v>2947.78987504</v>
      </c>
    </row>
    <row r="14" spans="2:47" ht="30" customHeight="1">
      <c r="B14" s="130" t="s">
        <v>17</v>
      </c>
      <c r="C14" s="146" t="s">
        <v>49</v>
      </c>
      <c r="D14" s="230">
        <v>0</v>
      </c>
      <c r="E14" s="230">
        <v>0</v>
      </c>
      <c r="F14" s="230">
        <v>51.819457409999998</v>
      </c>
      <c r="G14" s="230">
        <v>0</v>
      </c>
      <c r="H14" s="230">
        <v>0</v>
      </c>
      <c r="I14" s="230">
        <v>0</v>
      </c>
      <c r="J14" s="230">
        <v>488.41946142533499</v>
      </c>
      <c r="K14" s="230">
        <v>128.30428150861422</v>
      </c>
      <c r="L14" s="230">
        <v>0</v>
      </c>
      <c r="M14" s="230">
        <v>0</v>
      </c>
      <c r="N14" s="230">
        <v>0</v>
      </c>
      <c r="O14" s="230">
        <v>96.425927797149967</v>
      </c>
      <c r="P14" s="230">
        <v>0</v>
      </c>
      <c r="Q14" s="230">
        <v>0</v>
      </c>
      <c r="R14" s="230">
        <v>0</v>
      </c>
      <c r="S14" s="230">
        <v>0</v>
      </c>
      <c r="T14" s="230">
        <v>0</v>
      </c>
      <c r="U14" s="230">
        <v>0</v>
      </c>
      <c r="V14" s="230">
        <v>165.202821</v>
      </c>
      <c r="W14" s="230">
        <v>0</v>
      </c>
      <c r="X14" s="230">
        <v>0</v>
      </c>
      <c r="Y14" s="210">
        <f t="shared" si="0"/>
        <v>930.17194914109905</v>
      </c>
    </row>
    <row r="15" spans="2:47" ht="30" customHeight="1">
      <c r="B15" s="208" t="s">
        <v>18</v>
      </c>
      <c r="C15" s="52" t="s">
        <v>46</v>
      </c>
      <c r="D15" s="209">
        <v>0</v>
      </c>
      <c r="E15" s="209">
        <v>0</v>
      </c>
      <c r="F15" s="209">
        <v>0</v>
      </c>
      <c r="G15" s="209">
        <v>0</v>
      </c>
      <c r="H15" s="209">
        <v>0</v>
      </c>
      <c r="I15" s="209">
        <v>0</v>
      </c>
      <c r="J15" s="209">
        <v>979.14777168449984</v>
      </c>
      <c r="K15" s="209">
        <v>5.6209618943999997</v>
      </c>
      <c r="L15" s="209">
        <v>455.65511574959999</v>
      </c>
      <c r="M15" s="209">
        <v>45.337533119999996</v>
      </c>
      <c r="N15" s="209">
        <v>0.97361880000000012</v>
      </c>
      <c r="O15" s="209">
        <v>197.70102399999999</v>
      </c>
      <c r="P15" s="209">
        <v>0.85105273499999989</v>
      </c>
      <c r="Q15" s="209">
        <v>45.136426499999999</v>
      </c>
      <c r="R15" s="209">
        <v>4.1714816000000008</v>
      </c>
      <c r="S15" s="209">
        <v>0</v>
      </c>
      <c r="T15" s="209">
        <v>0</v>
      </c>
      <c r="U15" s="209">
        <v>2.4700576000000001</v>
      </c>
      <c r="V15" s="209">
        <v>485.04309599999999</v>
      </c>
      <c r="W15" s="209">
        <v>0</v>
      </c>
      <c r="X15" s="209">
        <v>0</v>
      </c>
      <c r="Y15" s="210">
        <f t="shared" si="0"/>
        <v>2222.1081396834998</v>
      </c>
    </row>
    <row r="16" spans="2:47" ht="30" customHeight="1">
      <c r="B16" s="130" t="s">
        <v>19</v>
      </c>
      <c r="C16" s="146" t="s">
        <v>42</v>
      </c>
      <c r="D16" s="230">
        <v>0</v>
      </c>
      <c r="E16" s="230">
        <v>0</v>
      </c>
      <c r="F16" s="230">
        <v>0</v>
      </c>
      <c r="G16" s="230">
        <v>0</v>
      </c>
      <c r="H16" s="230">
        <v>0</v>
      </c>
      <c r="I16" s="230">
        <v>0</v>
      </c>
      <c r="J16" s="230">
        <v>0</v>
      </c>
      <c r="K16" s="230">
        <v>5.048114528429573</v>
      </c>
      <c r="L16" s="230">
        <v>0</v>
      </c>
      <c r="M16" s="230">
        <v>0</v>
      </c>
      <c r="N16" s="230">
        <v>0</v>
      </c>
      <c r="O16" s="230">
        <v>173.94360346531622</v>
      </c>
      <c r="P16" s="230">
        <v>0</v>
      </c>
      <c r="Q16" s="230">
        <v>0</v>
      </c>
      <c r="R16" s="230">
        <v>37.486410907541597</v>
      </c>
      <c r="S16" s="230">
        <v>72.078014747589947</v>
      </c>
      <c r="T16" s="230">
        <v>0</v>
      </c>
      <c r="U16" s="230">
        <v>0</v>
      </c>
      <c r="V16" s="230">
        <v>0</v>
      </c>
      <c r="W16" s="230">
        <v>0</v>
      </c>
      <c r="X16" s="230">
        <v>0</v>
      </c>
      <c r="Y16" s="210">
        <f t="shared" si="0"/>
        <v>288.55614364887731</v>
      </c>
    </row>
    <row r="17" spans="1:25" ht="30" customHeight="1">
      <c r="B17" s="208" t="s">
        <v>20</v>
      </c>
      <c r="C17" s="52" t="s">
        <v>46</v>
      </c>
      <c r="D17" s="209">
        <v>0</v>
      </c>
      <c r="E17" s="209">
        <v>0</v>
      </c>
      <c r="F17" s="209">
        <v>0</v>
      </c>
      <c r="G17" s="209">
        <v>0</v>
      </c>
      <c r="H17" s="209">
        <v>0</v>
      </c>
      <c r="I17" s="209">
        <v>0</v>
      </c>
      <c r="J17" s="209">
        <v>0</v>
      </c>
      <c r="K17" s="209">
        <v>0</v>
      </c>
      <c r="L17" s="209">
        <v>0</v>
      </c>
      <c r="M17" s="209">
        <v>0</v>
      </c>
      <c r="N17" s="209">
        <v>0</v>
      </c>
      <c r="O17" s="209">
        <v>200.88652751999999</v>
      </c>
      <c r="P17" s="209">
        <v>0</v>
      </c>
      <c r="Q17" s="209">
        <v>7.3827272000000006</v>
      </c>
      <c r="R17" s="209">
        <v>0</v>
      </c>
      <c r="S17" s="209">
        <v>0</v>
      </c>
      <c r="T17" s="209">
        <v>0</v>
      </c>
      <c r="U17" s="209">
        <v>17.423083999999999</v>
      </c>
      <c r="V17" s="209">
        <v>0</v>
      </c>
      <c r="W17" s="209">
        <v>0</v>
      </c>
      <c r="X17" s="209">
        <v>0</v>
      </c>
      <c r="Y17" s="210">
        <f t="shared" si="0"/>
        <v>225.69233871999998</v>
      </c>
    </row>
    <row r="18" spans="1:25" ht="30" customHeight="1">
      <c r="B18" s="130" t="s">
        <v>21</v>
      </c>
      <c r="C18" s="146" t="s">
        <v>46</v>
      </c>
      <c r="D18" s="230">
        <v>0</v>
      </c>
      <c r="E18" s="230">
        <v>0</v>
      </c>
      <c r="F18" s="230">
        <v>0</v>
      </c>
      <c r="G18" s="230">
        <v>0</v>
      </c>
      <c r="H18" s="230">
        <v>0</v>
      </c>
      <c r="I18" s="230">
        <v>0</v>
      </c>
      <c r="J18" s="230">
        <v>0</v>
      </c>
      <c r="K18" s="230">
        <v>0</v>
      </c>
      <c r="L18" s="230">
        <v>0</v>
      </c>
      <c r="M18" s="230">
        <v>0</v>
      </c>
      <c r="N18" s="230">
        <v>0</v>
      </c>
      <c r="O18" s="230">
        <v>110.28547889230769</v>
      </c>
      <c r="P18" s="230">
        <v>0</v>
      </c>
      <c r="Q18" s="230">
        <v>0</v>
      </c>
      <c r="R18" s="230">
        <v>6.9376999999999986</v>
      </c>
      <c r="S18" s="230">
        <v>0</v>
      </c>
      <c r="T18" s="230">
        <v>0</v>
      </c>
      <c r="U18" s="230">
        <v>0</v>
      </c>
      <c r="V18" s="230">
        <v>0</v>
      </c>
      <c r="W18" s="230">
        <v>0</v>
      </c>
      <c r="X18" s="230">
        <v>0</v>
      </c>
      <c r="Y18" s="210">
        <f t="shared" si="0"/>
        <v>117.22317889230769</v>
      </c>
    </row>
    <row r="19" spans="1:25" ht="30" customHeight="1">
      <c r="B19" s="208" t="s">
        <v>22</v>
      </c>
      <c r="C19" s="52" t="s">
        <v>67</v>
      </c>
      <c r="D19" s="209">
        <v>69.360642769869088</v>
      </c>
      <c r="E19" s="209">
        <v>18.397898064</v>
      </c>
      <c r="F19" s="209">
        <v>0</v>
      </c>
      <c r="G19" s="209">
        <v>2.245152</v>
      </c>
      <c r="H19" s="209">
        <v>0</v>
      </c>
      <c r="I19" s="209">
        <v>429.47553599999998</v>
      </c>
      <c r="J19" s="209">
        <v>0.43175999999999998</v>
      </c>
      <c r="K19" s="209">
        <v>355.08261599999997</v>
      </c>
      <c r="L19" s="209">
        <v>0</v>
      </c>
      <c r="M19" s="209">
        <v>0</v>
      </c>
      <c r="N19" s="209">
        <v>0.25905600000000001</v>
      </c>
      <c r="O19" s="209">
        <v>615.90036480000003</v>
      </c>
      <c r="P19" s="209">
        <v>0.37723139999999994</v>
      </c>
      <c r="Q19" s="209">
        <v>0</v>
      </c>
      <c r="R19" s="209">
        <v>0</v>
      </c>
      <c r="S19" s="209">
        <v>0</v>
      </c>
      <c r="T19" s="209">
        <v>0</v>
      </c>
      <c r="U19" s="209">
        <v>0</v>
      </c>
      <c r="V19" s="209">
        <v>0</v>
      </c>
      <c r="W19" s="209">
        <v>0</v>
      </c>
      <c r="X19" s="209">
        <v>0</v>
      </c>
      <c r="Y19" s="210">
        <f t="shared" si="0"/>
        <v>1491.5302570338692</v>
      </c>
    </row>
    <row r="20" spans="1:25" ht="30" customHeight="1">
      <c r="B20" s="130" t="s">
        <v>23</v>
      </c>
      <c r="C20" s="146" t="s">
        <v>48</v>
      </c>
      <c r="D20" s="230">
        <v>0</v>
      </c>
      <c r="E20" s="230">
        <v>0</v>
      </c>
      <c r="F20" s="230">
        <v>0</v>
      </c>
      <c r="G20" s="230">
        <v>0</v>
      </c>
      <c r="H20" s="230">
        <v>0</v>
      </c>
      <c r="I20" s="230">
        <v>0</v>
      </c>
      <c r="J20" s="230">
        <v>0</v>
      </c>
      <c r="K20" s="230">
        <v>1.5931403456864863</v>
      </c>
      <c r="L20" s="230">
        <v>0</v>
      </c>
      <c r="M20" s="230">
        <v>0</v>
      </c>
      <c r="N20" s="230">
        <v>0</v>
      </c>
      <c r="O20" s="230">
        <v>108.99117702147025</v>
      </c>
      <c r="P20" s="230">
        <v>0</v>
      </c>
      <c r="Q20" s="230">
        <v>0</v>
      </c>
      <c r="R20" s="230">
        <v>0.21859367533837831</v>
      </c>
      <c r="S20" s="230">
        <v>0</v>
      </c>
      <c r="T20" s="230">
        <v>0</v>
      </c>
      <c r="U20" s="230">
        <v>0</v>
      </c>
      <c r="V20" s="230">
        <v>0</v>
      </c>
      <c r="W20" s="230">
        <v>0</v>
      </c>
      <c r="X20" s="230">
        <v>0</v>
      </c>
      <c r="Y20" s="210">
        <f t="shared" si="0"/>
        <v>110.80291104249513</v>
      </c>
    </row>
    <row r="21" spans="1:25" ht="30" customHeight="1">
      <c r="B21" s="208" t="s">
        <v>24</v>
      </c>
      <c r="C21" s="52" t="s">
        <v>42</v>
      </c>
      <c r="D21" s="209">
        <v>0</v>
      </c>
      <c r="E21" s="209">
        <v>0</v>
      </c>
      <c r="F21" s="209">
        <v>0</v>
      </c>
      <c r="G21" s="209">
        <v>0</v>
      </c>
      <c r="H21" s="209">
        <v>0</v>
      </c>
      <c r="I21" s="209">
        <v>0</v>
      </c>
      <c r="J21" s="209">
        <v>0</v>
      </c>
      <c r="K21" s="209">
        <v>25.630800000000001</v>
      </c>
      <c r="L21" s="209">
        <v>0</v>
      </c>
      <c r="M21" s="209">
        <v>0</v>
      </c>
      <c r="N21" s="209">
        <v>0</v>
      </c>
      <c r="O21" s="209">
        <v>337.06810627687304</v>
      </c>
      <c r="P21" s="209">
        <v>0</v>
      </c>
      <c r="Q21" s="209">
        <v>0</v>
      </c>
      <c r="R21" s="209">
        <v>12.588385239994702</v>
      </c>
      <c r="S21" s="209">
        <v>0</v>
      </c>
      <c r="T21" s="209">
        <v>0</v>
      </c>
      <c r="U21" s="209">
        <v>32.630273005506048</v>
      </c>
      <c r="V21" s="209">
        <v>0</v>
      </c>
      <c r="W21" s="209">
        <v>0</v>
      </c>
      <c r="X21" s="209">
        <v>0</v>
      </c>
      <c r="Y21" s="210">
        <f t="shared" si="0"/>
        <v>407.91756452237382</v>
      </c>
    </row>
    <row r="22" spans="1:25" ht="30" customHeight="1">
      <c r="B22" s="130" t="s">
        <v>25</v>
      </c>
      <c r="C22" s="146" t="s">
        <v>42</v>
      </c>
      <c r="D22" s="230">
        <v>0</v>
      </c>
      <c r="E22" s="230">
        <v>0</v>
      </c>
      <c r="F22" s="230">
        <v>0</v>
      </c>
      <c r="G22" s="230">
        <v>200.46</v>
      </c>
      <c r="H22" s="230">
        <v>48.594000000000008</v>
      </c>
      <c r="I22" s="230">
        <v>0</v>
      </c>
      <c r="J22" s="230">
        <v>0</v>
      </c>
      <c r="K22" s="230">
        <v>83.951999999999998</v>
      </c>
      <c r="L22" s="230">
        <v>0</v>
      </c>
      <c r="M22" s="230">
        <v>0</v>
      </c>
      <c r="N22" s="230">
        <v>0</v>
      </c>
      <c r="O22" s="230">
        <v>1181.9212317158331</v>
      </c>
      <c r="P22" s="230">
        <v>0</v>
      </c>
      <c r="Q22" s="230">
        <v>0</v>
      </c>
      <c r="R22" s="230">
        <v>0</v>
      </c>
      <c r="S22" s="230">
        <v>0</v>
      </c>
      <c r="T22" s="230">
        <v>0</v>
      </c>
      <c r="U22" s="230">
        <v>76.490861960333334</v>
      </c>
      <c r="V22" s="230">
        <v>34.580500652999994</v>
      </c>
      <c r="W22" s="230">
        <v>1.140744</v>
      </c>
      <c r="X22" s="230">
        <v>46.484438470400001</v>
      </c>
      <c r="Y22" s="210">
        <f t="shared" si="0"/>
        <v>1673.6237767995665</v>
      </c>
    </row>
    <row r="23" spans="1:25" ht="30" customHeight="1">
      <c r="B23" s="208" t="s">
        <v>26</v>
      </c>
      <c r="C23" s="52" t="s">
        <v>45</v>
      </c>
      <c r="D23" s="209">
        <v>0</v>
      </c>
      <c r="E23" s="209">
        <v>0</v>
      </c>
      <c r="F23" s="209">
        <v>0</v>
      </c>
      <c r="G23" s="209">
        <v>0</v>
      </c>
      <c r="H23" s="209">
        <v>0</v>
      </c>
      <c r="I23" s="209">
        <v>0</v>
      </c>
      <c r="J23" s="209">
        <v>0</v>
      </c>
      <c r="K23" s="209">
        <v>0</v>
      </c>
      <c r="L23" s="209">
        <v>0</v>
      </c>
      <c r="M23" s="209">
        <v>0</v>
      </c>
      <c r="N23" s="209">
        <v>0</v>
      </c>
      <c r="O23" s="209">
        <v>79.807620479999983</v>
      </c>
      <c r="P23" s="209">
        <v>0</v>
      </c>
      <c r="Q23" s="209">
        <v>0</v>
      </c>
      <c r="R23" s="209">
        <v>0</v>
      </c>
      <c r="S23" s="209">
        <v>0</v>
      </c>
      <c r="T23" s="209">
        <v>0</v>
      </c>
      <c r="U23" s="209">
        <v>0</v>
      </c>
      <c r="V23" s="209">
        <v>0</v>
      </c>
      <c r="W23" s="209">
        <v>0</v>
      </c>
      <c r="X23" s="209">
        <v>0</v>
      </c>
      <c r="Y23" s="210">
        <f t="shared" si="0"/>
        <v>79.807620479999983</v>
      </c>
    </row>
    <row r="24" spans="1:25" ht="30" customHeight="1">
      <c r="B24" s="130" t="s">
        <v>27</v>
      </c>
      <c r="C24" s="146" t="s">
        <v>43</v>
      </c>
      <c r="D24" s="230">
        <v>149.60439191909887</v>
      </c>
      <c r="E24" s="230">
        <v>0</v>
      </c>
      <c r="F24" s="230">
        <v>0</v>
      </c>
      <c r="G24" s="230">
        <v>0</v>
      </c>
      <c r="H24" s="230">
        <v>0</v>
      </c>
      <c r="I24" s="230">
        <v>0</v>
      </c>
      <c r="J24" s="230">
        <v>0</v>
      </c>
      <c r="K24" s="230">
        <v>4.3417324862181284</v>
      </c>
      <c r="L24" s="230">
        <v>0</v>
      </c>
      <c r="M24" s="230">
        <v>0</v>
      </c>
      <c r="N24" s="230">
        <v>0</v>
      </c>
      <c r="O24" s="230">
        <v>286.85396225556531</v>
      </c>
      <c r="P24" s="230">
        <v>0</v>
      </c>
      <c r="Q24" s="230">
        <v>0</v>
      </c>
      <c r="R24" s="230">
        <v>205.25383878491732</v>
      </c>
      <c r="S24" s="230">
        <v>0</v>
      </c>
      <c r="T24" s="230">
        <v>0</v>
      </c>
      <c r="U24" s="230">
        <v>4.193239049999999</v>
      </c>
      <c r="V24" s="230">
        <v>295.39837755000002</v>
      </c>
      <c r="W24" s="230">
        <v>0</v>
      </c>
      <c r="X24" s="230">
        <v>0</v>
      </c>
      <c r="Y24" s="210">
        <f t="shared" si="0"/>
        <v>945.64554204579963</v>
      </c>
    </row>
    <row r="25" spans="1:25" ht="30" customHeight="1">
      <c r="B25" s="208" t="s">
        <v>28</v>
      </c>
      <c r="C25" s="53" t="s">
        <v>42</v>
      </c>
      <c r="D25" s="209">
        <v>0</v>
      </c>
      <c r="E25" s="209">
        <v>0</v>
      </c>
      <c r="F25" s="209">
        <v>0</v>
      </c>
      <c r="G25" s="209">
        <v>0</v>
      </c>
      <c r="H25" s="209">
        <v>0</v>
      </c>
      <c r="I25" s="209">
        <v>0</v>
      </c>
      <c r="J25" s="209">
        <v>0</v>
      </c>
      <c r="K25" s="209">
        <v>501.15126444041709</v>
      </c>
      <c r="L25" s="209">
        <v>0</v>
      </c>
      <c r="M25" s="209">
        <v>0</v>
      </c>
      <c r="N25" s="209">
        <v>0</v>
      </c>
      <c r="O25" s="209">
        <v>1062.5745427578095</v>
      </c>
      <c r="P25" s="209">
        <v>0</v>
      </c>
      <c r="Q25" s="209">
        <v>53.802601771082863</v>
      </c>
      <c r="R25" s="209">
        <v>55.679059758236853</v>
      </c>
      <c r="S25" s="209">
        <v>14.425175780079119</v>
      </c>
      <c r="T25" s="209">
        <v>0</v>
      </c>
      <c r="U25" s="209">
        <v>287.20664266666665</v>
      </c>
      <c r="V25" s="209">
        <v>337.60813323333338</v>
      </c>
      <c r="W25" s="209">
        <v>0</v>
      </c>
      <c r="X25" s="209">
        <v>0</v>
      </c>
      <c r="Y25" s="210">
        <f t="shared" si="0"/>
        <v>2312.4474204076255</v>
      </c>
    </row>
    <row r="26" spans="1:25" ht="30" customHeight="1">
      <c r="B26" s="357" t="s">
        <v>70</v>
      </c>
      <c r="C26" s="357"/>
      <c r="D26" s="211">
        <f t="shared" ref="D26:S26" si="1">SUM(D11:D25)</f>
        <v>218.96503468896796</v>
      </c>
      <c r="E26" s="211">
        <f t="shared" si="1"/>
        <v>18.397898064</v>
      </c>
      <c r="F26" s="211">
        <f t="shared" si="1"/>
        <v>51.819457409999998</v>
      </c>
      <c r="G26" s="211">
        <f t="shared" si="1"/>
        <v>202.705152</v>
      </c>
      <c r="H26" s="211">
        <f t="shared" si="1"/>
        <v>48.594000000000008</v>
      </c>
      <c r="I26" s="211">
        <f t="shared" si="1"/>
        <v>438.82685599999996</v>
      </c>
      <c r="J26" s="211">
        <f t="shared" si="1"/>
        <v>1473.0793934496189</v>
      </c>
      <c r="K26" s="211">
        <f t="shared" si="1"/>
        <v>1308.6693067300801</v>
      </c>
      <c r="L26" s="211">
        <f t="shared" si="1"/>
        <v>455.65511574959999</v>
      </c>
      <c r="M26" s="211">
        <f t="shared" si="1"/>
        <v>45.337533119999996</v>
      </c>
      <c r="N26" s="211">
        <f t="shared" si="1"/>
        <v>140.25507468001848</v>
      </c>
      <c r="O26" s="211">
        <f t="shared" si="1"/>
        <v>7227.2789770552463</v>
      </c>
      <c r="P26" s="211">
        <f t="shared" si="1"/>
        <v>7.3752829591843989</v>
      </c>
      <c r="Q26" s="211">
        <f t="shared" si="1"/>
        <v>106.32175547108287</v>
      </c>
      <c r="R26" s="211">
        <f t="shared" si="1"/>
        <v>491.32613607329637</v>
      </c>
      <c r="S26" s="211">
        <f t="shared" si="1"/>
        <v>86.503190527669062</v>
      </c>
      <c r="T26" s="211">
        <f>SUM(T11:T25)</f>
        <v>619.96574464000003</v>
      </c>
      <c r="U26" s="211">
        <f>SUM(U11:U25)</f>
        <v>830.69759172808961</v>
      </c>
      <c r="V26" s="211">
        <f>SUM(V11:V25)</f>
        <v>1392.4600320363334</v>
      </c>
      <c r="W26" s="211">
        <f>SUM(W11:W25)</f>
        <v>2.6958690000000001</v>
      </c>
      <c r="X26" s="211">
        <f>SUM(X11:X25)</f>
        <v>46.484438470400001</v>
      </c>
      <c r="Y26" s="210">
        <f t="shared" si="0"/>
        <v>15213.413839853585</v>
      </c>
    </row>
    <row r="28" spans="1:25" s="123" customFormat="1" ht="25" customHeight="1">
      <c r="B28" s="345" t="s">
        <v>167</v>
      </c>
      <c r="C28" s="345"/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</row>
    <row r="29" spans="1:25" s="123" customFormat="1" ht="25" customHeight="1">
      <c r="B29" s="343" t="s">
        <v>170</v>
      </c>
      <c r="C29" s="343"/>
      <c r="D29" s="343"/>
      <c r="E29" s="343"/>
      <c r="F29" s="343"/>
      <c r="G29" s="343"/>
      <c r="H29" s="343"/>
      <c r="I29" s="343"/>
      <c r="J29" s="343"/>
      <c r="K29" s="343"/>
      <c r="L29" s="343"/>
      <c r="M29" s="343"/>
      <c r="N29" s="343"/>
      <c r="O29" s="343"/>
      <c r="P29" s="343"/>
      <c r="Q29" s="343"/>
      <c r="R29" s="343"/>
      <c r="S29" s="343"/>
      <c r="T29" s="343"/>
      <c r="U29" s="343"/>
      <c r="V29" s="343"/>
      <c r="W29" s="343"/>
      <c r="X29" s="343"/>
      <c r="Y29" s="343"/>
    </row>
    <row r="30" spans="1:25" s="123" customFormat="1" ht="25" customHeight="1">
      <c r="B30" s="360" t="s">
        <v>206</v>
      </c>
      <c r="C30" s="360"/>
      <c r="D30" s="360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</row>
    <row r="31" spans="1:25" s="123" customFormat="1" ht="25" customHeight="1">
      <c r="B31" s="347" t="s">
        <v>243</v>
      </c>
      <c r="C31" s="347"/>
      <c r="D31" s="347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7"/>
      <c r="P31" s="347"/>
      <c r="Q31" s="347"/>
      <c r="R31" s="347"/>
      <c r="S31" s="347"/>
      <c r="T31" s="347"/>
      <c r="U31" s="347"/>
      <c r="V31" s="347"/>
      <c r="W31" s="347"/>
      <c r="X31" s="347"/>
      <c r="Y31" s="347"/>
    </row>
    <row r="32" spans="1:25" ht="30" customHeight="1">
      <c r="A32" s="73"/>
    </row>
    <row r="33" spans="1:25" s="255" customFormat="1" ht="30" customHeight="1">
      <c r="B33" s="253" t="s">
        <v>213</v>
      </c>
      <c r="C33" s="254"/>
      <c r="D33" s="254"/>
      <c r="E33" s="254"/>
      <c r="G33" s="256"/>
      <c r="H33" s="256"/>
      <c r="K33" s="256"/>
      <c r="X33" s="338" t="s">
        <v>217</v>
      </c>
      <c r="Y33" s="338"/>
    </row>
    <row r="34" spans="1:25" s="55" customFormat="1" ht="30" customHeight="1">
      <c r="A34" s="54"/>
      <c r="B34" s="221"/>
      <c r="C34" s="222"/>
      <c r="D34" s="222"/>
      <c r="E34" s="222"/>
      <c r="F34" s="222"/>
      <c r="G34" s="54"/>
      <c r="H34" s="54"/>
      <c r="I34" s="54"/>
      <c r="J34" s="54"/>
      <c r="K34" s="54"/>
    </row>
    <row r="35" spans="1:25" s="55" customFormat="1" ht="50" customHeight="1">
      <c r="A35" s="54"/>
      <c r="B35" s="328" t="s">
        <v>103</v>
      </c>
      <c r="C35" s="328"/>
      <c r="D35" s="328"/>
      <c r="E35" s="328"/>
      <c r="F35" s="328"/>
      <c r="G35" s="328"/>
      <c r="H35" s="328"/>
      <c r="I35" s="328"/>
      <c r="J35" s="328"/>
      <c r="K35" s="328"/>
      <c r="L35" s="328"/>
      <c r="M35" s="328"/>
      <c r="N35" s="328"/>
      <c r="O35" s="328"/>
      <c r="P35" s="328"/>
      <c r="Q35" s="328"/>
      <c r="R35" s="328"/>
      <c r="S35" s="328"/>
      <c r="T35" s="328"/>
      <c r="U35" s="328"/>
      <c r="V35" s="328"/>
      <c r="W35" s="328"/>
      <c r="X35" s="328"/>
      <c r="Y35" s="328"/>
    </row>
    <row r="36" spans="1:25" ht="30" customHeight="1">
      <c r="A36" s="43"/>
      <c r="B36" s="122"/>
    </row>
  </sheetData>
  <mergeCells count="20">
    <mergeCell ref="X33:Y33"/>
    <mergeCell ref="B35:Y35"/>
    <mergeCell ref="B26:C26"/>
    <mergeCell ref="B8:B10"/>
    <mergeCell ref="D8:S8"/>
    <mergeCell ref="T8:W8"/>
    <mergeCell ref="C8:C10"/>
    <mergeCell ref="Y8:Y10"/>
    <mergeCell ref="N9:Q9"/>
    <mergeCell ref="X8:X9"/>
    <mergeCell ref="W2:Y2"/>
    <mergeCell ref="J9:M9"/>
    <mergeCell ref="G9:I9"/>
    <mergeCell ref="T9:U9"/>
    <mergeCell ref="B28:Y28"/>
    <mergeCell ref="B29:Y29"/>
    <mergeCell ref="B30:Y30"/>
    <mergeCell ref="B31:Y31"/>
    <mergeCell ref="B5:Y5"/>
    <mergeCell ref="B6:Y6"/>
  </mergeCells>
  <phoneticPr fontId="9" type="noConversion"/>
  <hyperlinks>
    <hyperlink ref="B35" location="Índice!A1" display="Volver al índice"/>
    <hyperlink ref="X33" location="'12'!A1" display="Siguiente   "/>
    <hyperlink ref="B33" location="'10'!A1" display="  Atrás "/>
    <hyperlink ref="Y33" location="'12'!A1" display="'12'!A1"/>
  </hyperlinks>
  <pageMargins left="0.75000000000000011" right="0.75000000000000011" top="1.4000000000000001" bottom="1" header="0" footer="0"/>
  <pageSetup scale="32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V51"/>
  <sheetViews>
    <sheetView showGridLines="0" workbookViewId="0"/>
  </sheetViews>
  <sheetFormatPr baseColWidth="10" defaultColWidth="12.83203125" defaultRowHeight="30" customHeight="1" x14ac:dyDescent="0"/>
  <cols>
    <col min="1" max="1" width="12.83203125" style="32"/>
    <col min="2" max="2" width="26.1640625" style="32" customWidth="1"/>
    <col min="3" max="3" width="18.1640625" style="32" customWidth="1"/>
    <col min="4" max="4" width="20.5" style="32" customWidth="1"/>
    <col min="5" max="17" width="12.83203125" style="32"/>
    <col min="18" max="19" width="21.5" style="32" customWidth="1"/>
    <col min="20" max="16384" width="12.83203125" style="32"/>
  </cols>
  <sheetData>
    <row r="1" spans="1:48" s="23" customFormat="1" ht="30.75" customHeight="1"/>
    <row r="2" spans="1:48" s="23" customFormat="1" ht="62" customHeight="1">
      <c r="B2" s="24"/>
      <c r="D2" s="25"/>
      <c r="F2" s="27"/>
      <c r="G2" s="25"/>
      <c r="H2" s="25"/>
      <c r="K2" s="27"/>
      <c r="L2" s="27"/>
      <c r="W2" s="335" t="s">
        <v>257</v>
      </c>
      <c r="X2" s="335"/>
      <c r="Y2" s="335"/>
    </row>
    <row r="3" spans="1:48" s="23" customFormat="1" ht="30.75" customHeight="1">
      <c r="B3" s="24"/>
      <c r="C3" s="24"/>
      <c r="D3" s="24"/>
      <c r="E3" s="24"/>
      <c r="J3" s="26"/>
      <c r="K3" s="26"/>
      <c r="L3" s="26"/>
      <c r="M3" s="26"/>
    </row>
    <row r="4" spans="1:48" s="30" customFormat="1" ht="30" customHeight="1">
      <c r="X4" s="31"/>
      <c r="Y4" s="31"/>
      <c r="Z4" s="31"/>
      <c r="AA4" s="31"/>
      <c r="AB4" s="31"/>
      <c r="AC4" s="31"/>
      <c r="AD4" s="31"/>
      <c r="AE4" s="31"/>
      <c r="AF4" s="31"/>
      <c r="AG4" s="32"/>
      <c r="AH4" s="32"/>
    </row>
    <row r="5" spans="1:48" s="33" customFormat="1" ht="60" customHeight="1">
      <c r="B5" s="330" t="s">
        <v>86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2"/>
      <c r="AM5" s="32"/>
      <c r="AN5" s="34"/>
      <c r="AO5" s="34"/>
      <c r="AP5" s="34"/>
      <c r="AQ5" s="34"/>
      <c r="AR5" s="34"/>
      <c r="AS5" s="35"/>
      <c r="AT5" s="35"/>
      <c r="AU5" s="35"/>
    </row>
    <row r="6" spans="1:48" s="14" customFormat="1" ht="30" customHeight="1">
      <c r="B6" s="331" t="s">
        <v>241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6"/>
      <c r="AA6" s="36"/>
      <c r="AB6" s="36"/>
      <c r="AC6" s="36"/>
      <c r="AD6" s="36"/>
      <c r="AE6" s="36"/>
      <c r="AF6" s="36"/>
      <c r="AG6" s="36"/>
      <c r="AH6" s="37"/>
      <c r="AI6" s="37"/>
      <c r="AJ6" s="37"/>
      <c r="AK6" s="37"/>
      <c r="AL6" s="32"/>
      <c r="AM6" s="32"/>
      <c r="AN6" s="37"/>
      <c r="AO6" s="37"/>
      <c r="AP6" s="37"/>
      <c r="AQ6" s="37"/>
      <c r="AR6" s="37"/>
      <c r="AS6" s="38"/>
      <c r="AT6" s="38"/>
      <c r="AU6" s="38"/>
      <c r="AV6" s="38"/>
    </row>
    <row r="7" spans="1:48" ht="30" customHeight="1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</row>
    <row r="8" spans="1:48" ht="30" customHeight="1">
      <c r="A8" s="83"/>
      <c r="B8" s="362" t="s">
        <v>80</v>
      </c>
      <c r="C8" s="352" t="s">
        <v>40</v>
      </c>
      <c r="D8" s="361" t="s">
        <v>94</v>
      </c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361"/>
      <c r="R8" s="361"/>
      <c r="S8" s="361"/>
      <c r="T8" s="361" t="s">
        <v>77</v>
      </c>
      <c r="U8" s="361"/>
      <c r="V8" s="361"/>
      <c r="W8" s="361"/>
      <c r="X8" s="362" t="s">
        <v>78</v>
      </c>
      <c r="Y8" s="362" t="s">
        <v>31</v>
      </c>
      <c r="Z8" s="83"/>
      <c r="AA8" s="83"/>
      <c r="AB8" s="83"/>
    </row>
    <row r="9" spans="1:48" ht="30" customHeight="1">
      <c r="A9" s="83"/>
      <c r="B9" s="362"/>
      <c r="C9" s="352"/>
      <c r="D9" s="197" t="s">
        <v>146</v>
      </c>
      <c r="E9" s="197" t="s">
        <v>114</v>
      </c>
      <c r="F9" s="197" t="s">
        <v>73</v>
      </c>
      <c r="G9" s="352" t="s">
        <v>74</v>
      </c>
      <c r="H9" s="352"/>
      <c r="I9" s="352"/>
      <c r="J9" s="337" t="s">
        <v>120</v>
      </c>
      <c r="K9" s="337"/>
      <c r="L9" s="337"/>
      <c r="M9" s="337"/>
      <c r="N9" s="337" t="s">
        <v>111</v>
      </c>
      <c r="O9" s="337"/>
      <c r="P9" s="337"/>
      <c r="Q9" s="337"/>
      <c r="R9" s="197" t="s">
        <v>115</v>
      </c>
      <c r="S9" s="197" t="s">
        <v>116</v>
      </c>
      <c r="T9" s="352" t="s">
        <v>112</v>
      </c>
      <c r="U9" s="352"/>
      <c r="V9" s="197" t="s">
        <v>113</v>
      </c>
      <c r="W9" s="197" t="s">
        <v>117</v>
      </c>
      <c r="X9" s="362"/>
      <c r="Y9" s="362"/>
      <c r="Z9" s="83"/>
      <c r="AA9" s="83"/>
      <c r="AB9" s="83"/>
    </row>
    <row r="10" spans="1:48" ht="40" customHeight="1">
      <c r="A10" s="83"/>
      <c r="B10" s="362"/>
      <c r="C10" s="352"/>
      <c r="D10" s="197" t="s">
        <v>32</v>
      </c>
      <c r="E10" s="197" t="s">
        <v>32</v>
      </c>
      <c r="F10" s="197" t="s">
        <v>32</v>
      </c>
      <c r="G10" s="197" t="s">
        <v>32</v>
      </c>
      <c r="H10" s="197" t="s">
        <v>33</v>
      </c>
      <c r="I10" s="197" t="s">
        <v>34</v>
      </c>
      <c r="J10" s="197" t="s">
        <v>32</v>
      </c>
      <c r="K10" s="197" t="s">
        <v>34</v>
      </c>
      <c r="L10" s="197" t="s">
        <v>181</v>
      </c>
      <c r="M10" s="197" t="s">
        <v>182</v>
      </c>
      <c r="N10" s="197" t="s">
        <v>32</v>
      </c>
      <c r="O10" s="197" t="s">
        <v>34</v>
      </c>
      <c r="P10" s="197" t="s">
        <v>181</v>
      </c>
      <c r="Q10" s="197" t="s">
        <v>76</v>
      </c>
      <c r="R10" s="197" t="s">
        <v>34</v>
      </c>
      <c r="S10" s="197" t="s">
        <v>34</v>
      </c>
      <c r="T10" s="184" t="s">
        <v>12</v>
      </c>
      <c r="U10" s="184" t="s">
        <v>14</v>
      </c>
      <c r="V10" s="184" t="s">
        <v>14</v>
      </c>
      <c r="W10" s="184" t="s">
        <v>14</v>
      </c>
      <c r="X10" s="184" t="s">
        <v>12</v>
      </c>
      <c r="Y10" s="362"/>
      <c r="Z10" s="83"/>
      <c r="AA10" s="83"/>
      <c r="AB10" s="83"/>
    </row>
    <row r="11" spans="1:48" ht="30" customHeight="1">
      <c r="A11" s="83"/>
      <c r="B11" s="86" t="s">
        <v>15</v>
      </c>
      <c r="C11" s="52" t="s">
        <v>42</v>
      </c>
      <c r="D11" s="124"/>
      <c r="E11" s="124"/>
      <c r="F11" s="124"/>
      <c r="G11" s="124"/>
      <c r="H11" s="124"/>
      <c r="I11" s="124"/>
      <c r="J11" s="124"/>
      <c r="K11" s="124">
        <v>3.232768092268417E-2</v>
      </c>
      <c r="L11" s="124"/>
      <c r="M11" s="124"/>
      <c r="N11" s="124"/>
      <c r="O11" s="124">
        <v>0.89340115201274006</v>
      </c>
      <c r="P11" s="124"/>
      <c r="Q11" s="124"/>
      <c r="R11" s="124">
        <v>5.2340352917901586E-3</v>
      </c>
      <c r="S11" s="124"/>
      <c r="T11" s="124"/>
      <c r="U11" s="124">
        <v>6.9037131772785629E-2</v>
      </c>
      <c r="V11" s="124"/>
      <c r="W11" s="124"/>
      <c r="X11" s="124"/>
      <c r="Y11" s="125">
        <v>1</v>
      </c>
      <c r="Z11" s="83"/>
      <c r="AA11" s="83"/>
      <c r="AB11" s="83"/>
    </row>
    <row r="12" spans="1:48" ht="30" customHeight="1">
      <c r="A12" s="83"/>
      <c r="B12" s="145" t="s">
        <v>38</v>
      </c>
      <c r="C12" s="146" t="s">
        <v>44</v>
      </c>
      <c r="D12" s="228"/>
      <c r="E12" s="228"/>
      <c r="F12" s="228"/>
      <c r="G12" s="228"/>
      <c r="H12" s="228"/>
      <c r="I12" s="228"/>
      <c r="J12" s="228">
        <v>5.7237689089367789E-3</v>
      </c>
      <c r="K12" s="228">
        <v>0.1429261138163313</v>
      </c>
      <c r="L12" s="228"/>
      <c r="M12" s="228"/>
      <c r="N12" s="228">
        <v>0.15662783183595475</v>
      </c>
      <c r="O12" s="228">
        <v>0.50078159886003648</v>
      </c>
      <c r="P12" s="228">
        <v>6.9254386268766052E-3</v>
      </c>
      <c r="Q12" s="228"/>
      <c r="R12" s="228">
        <v>0.18701524795186397</v>
      </c>
      <c r="S12" s="228"/>
      <c r="T12" s="228"/>
      <c r="U12" s="228"/>
      <c r="V12" s="228"/>
      <c r="W12" s="228"/>
      <c r="X12" s="228"/>
      <c r="Y12" s="229">
        <v>1</v>
      </c>
      <c r="Z12" s="83"/>
      <c r="AA12" s="83"/>
      <c r="AB12" s="83"/>
    </row>
    <row r="13" spans="1:48" ht="30" customHeight="1">
      <c r="A13" s="83"/>
      <c r="B13" s="86" t="s">
        <v>16</v>
      </c>
      <c r="C13" s="52" t="s">
        <v>41</v>
      </c>
      <c r="D13" s="124"/>
      <c r="E13" s="124"/>
      <c r="F13" s="124"/>
      <c r="G13" s="124"/>
      <c r="H13" s="124"/>
      <c r="I13" s="124">
        <v>3.1723156657742124E-3</v>
      </c>
      <c r="J13" s="124"/>
      <c r="K13" s="124">
        <v>1.7835735323328151E-2</v>
      </c>
      <c r="L13" s="124"/>
      <c r="M13" s="124"/>
      <c r="N13" s="124"/>
      <c r="O13" s="124">
        <v>0.61705718151817646</v>
      </c>
      <c r="P13" s="124"/>
      <c r="Q13" s="124"/>
      <c r="R13" s="124"/>
      <c r="S13" s="124"/>
      <c r="T13" s="124">
        <v>0.21031544679947292</v>
      </c>
      <c r="U13" s="124">
        <v>0.12577547434413691</v>
      </c>
      <c r="V13" s="124">
        <v>2.5316290089702324E-2</v>
      </c>
      <c r="W13" s="124">
        <v>5.2755625940905911E-4</v>
      </c>
      <c r="X13" s="124"/>
      <c r="Y13" s="125">
        <v>1</v>
      </c>
      <c r="Z13" s="83"/>
      <c r="AA13" s="83"/>
      <c r="AB13" s="83"/>
    </row>
    <row r="14" spans="1:48" ht="30" customHeight="1">
      <c r="A14" s="83"/>
      <c r="B14" s="145" t="s">
        <v>17</v>
      </c>
      <c r="C14" s="146" t="s">
        <v>49</v>
      </c>
      <c r="D14" s="228"/>
      <c r="E14" s="228"/>
      <c r="F14" s="228">
        <v>5.570954645304986E-2</v>
      </c>
      <c r="G14" s="228"/>
      <c r="H14" s="228"/>
      <c r="I14" s="228"/>
      <c r="J14" s="228">
        <v>0.52508513278252589</v>
      </c>
      <c r="K14" s="228">
        <v>0.1379360898026302</v>
      </c>
      <c r="L14" s="228"/>
      <c r="M14" s="228"/>
      <c r="N14" s="228"/>
      <c r="O14" s="228">
        <v>0.10366462661681811</v>
      </c>
      <c r="P14" s="228"/>
      <c r="Q14" s="228"/>
      <c r="R14" s="228"/>
      <c r="S14" s="228"/>
      <c r="T14" s="228"/>
      <c r="U14" s="228"/>
      <c r="V14" s="228">
        <v>0.17760460434497594</v>
      </c>
      <c r="W14" s="228"/>
      <c r="X14" s="228"/>
      <c r="Y14" s="229">
        <v>1</v>
      </c>
      <c r="Z14" s="83"/>
      <c r="AA14" s="83"/>
      <c r="AB14" s="83"/>
    </row>
    <row r="15" spans="1:48" ht="30" customHeight="1">
      <c r="A15" s="83"/>
      <c r="B15" s="86" t="s">
        <v>18</v>
      </c>
      <c r="C15" s="52" t="s">
        <v>46</v>
      </c>
      <c r="D15" s="124"/>
      <c r="E15" s="124"/>
      <c r="F15" s="124"/>
      <c r="G15" s="124"/>
      <c r="H15" s="124"/>
      <c r="I15" s="124"/>
      <c r="J15" s="124">
        <v>0.4406391184112049</v>
      </c>
      <c r="K15" s="124">
        <v>2.5295627130012704E-3</v>
      </c>
      <c r="L15" s="124">
        <v>0.20505532904195206</v>
      </c>
      <c r="M15" s="124">
        <v>2.0402937332499729E-2</v>
      </c>
      <c r="N15" s="124">
        <v>4.3815095341789937E-4</v>
      </c>
      <c r="O15" s="124">
        <v>8.897002826701271E-2</v>
      </c>
      <c r="P15" s="124">
        <v>3.8299339253634049E-4</v>
      </c>
      <c r="Q15" s="124">
        <v>2.0312434707353572E-2</v>
      </c>
      <c r="R15" s="124">
        <v>1.8772630933227917E-3</v>
      </c>
      <c r="S15" s="124"/>
      <c r="T15" s="124"/>
      <c r="U15" s="124">
        <v>1.1115829854940436E-3</v>
      </c>
      <c r="V15" s="124">
        <v>0.21828059910220474</v>
      </c>
      <c r="W15" s="124"/>
      <c r="X15" s="124"/>
      <c r="Y15" s="125">
        <v>1</v>
      </c>
      <c r="Z15" s="83"/>
      <c r="AA15" s="83"/>
      <c r="AB15" s="83"/>
    </row>
    <row r="16" spans="1:48" ht="30" customHeight="1">
      <c r="A16" s="83"/>
      <c r="B16" s="145" t="s">
        <v>19</v>
      </c>
      <c r="C16" s="146" t="s">
        <v>42</v>
      </c>
      <c r="D16" s="228"/>
      <c r="E16" s="228"/>
      <c r="F16" s="228"/>
      <c r="G16" s="228"/>
      <c r="H16" s="228"/>
      <c r="I16" s="228"/>
      <c r="J16" s="228"/>
      <c r="K16" s="228">
        <v>1.7494392822813197E-2</v>
      </c>
      <c r="L16" s="228"/>
      <c r="M16" s="228"/>
      <c r="N16" s="228"/>
      <c r="O16" s="228">
        <v>0.60280679269464921</v>
      </c>
      <c r="P16" s="228"/>
      <c r="Q16" s="228"/>
      <c r="R16" s="228">
        <v>0.12991028516501124</v>
      </c>
      <c r="S16" s="228">
        <v>0.2497885293175264</v>
      </c>
      <c r="T16" s="228"/>
      <c r="U16" s="228"/>
      <c r="V16" s="228"/>
      <c r="W16" s="228"/>
      <c r="X16" s="228"/>
      <c r="Y16" s="229">
        <v>1</v>
      </c>
      <c r="Z16" s="83"/>
      <c r="AA16" s="83"/>
      <c r="AB16" s="83"/>
    </row>
    <row r="17" spans="1:28" ht="30" customHeight="1">
      <c r="A17" s="83"/>
      <c r="B17" s="86" t="s">
        <v>20</v>
      </c>
      <c r="C17" s="52" t="s">
        <v>46</v>
      </c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>
        <v>0.8900901495341641</v>
      </c>
      <c r="P17" s="124"/>
      <c r="Q17" s="124">
        <v>3.2711465714213774E-2</v>
      </c>
      <c r="R17" s="124"/>
      <c r="S17" s="124"/>
      <c r="T17" s="124"/>
      <c r="U17" s="124">
        <v>7.7198384751622204E-2</v>
      </c>
      <c r="V17" s="124"/>
      <c r="W17" s="124"/>
      <c r="X17" s="124"/>
      <c r="Y17" s="125">
        <v>1</v>
      </c>
      <c r="Z17" s="83"/>
      <c r="AA17" s="83"/>
      <c r="AB17" s="83"/>
    </row>
    <row r="18" spans="1:28" ht="30" customHeight="1">
      <c r="A18" s="83"/>
      <c r="B18" s="145" t="s">
        <v>21</v>
      </c>
      <c r="C18" s="146" t="s">
        <v>46</v>
      </c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>
        <v>0.94081631239182129</v>
      </c>
      <c r="P18" s="228"/>
      <c r="Q18" s="228"/>
      <c r="R18" s="228">
        <v>5.9183687608178812E-2</v>
      </c>
      <c r="S18" s="228"/>
      <c r="T18" s="228"/>
      <c r="U18" s="228"/>
      <c r="V18" s="228"/>
      <c r="W18" s="228"/>
      <c r="X18" s="228"/>
      <c r="Y18" s="229">
        <v>1</v>
      </c>
      <c r="Z18" s="83"/>
      <c r="AA18" s="83"/>
      <c r="AB18" s="83"/>
    </row>
    <row r="19" spans="1:28" ht="30" customHeight="1">
      <c r="A19" s="83"/>
      <c r="B19" s="86" t="s">
        <v>22</v>
      </c>
      <c r="C19" s="52" t="s">
        <v>67</v>
      </c>
      <c r="D19" s="124">
        <v>4.6503007527184261E-2</v>
      </c>
      <c r="E19" s="124">
        <v>1.2334914412388102E-2</v>
      </c>
      <c r="F19" s="124"/>
      <c r="G19" s="124">
        <v>1.5052674858000001E-3</v>
      </c>
      <c r="H19" s="124">
        <v>0</v>
      </c>
      <c r="I19" s="124">
        <v>0.28794289219051866</v>
      </c>
      <c r="J19" s="124">
        <v>2.8947451650000001E-4</v>
      </c>
      <c r="K19" s="124">
        <v>0.23806598245357413</v>
      </c>
      <c r="L19" s="124"/>
      <c r="M19" s="124"/>
      <c r="N19" s="124">
        <v>1.7368470990000002E-4</v>
      </c>
      <c r="O19" s="124">
        <v>0.41293186101689283</v>
      </c>
      <c r="P19" s="124">
        <v>2.5291568724202819E-4</v>
      </c>
      <c r="Q19" s="124"/>
      <c r="R19" s="124"/>
      <c r="S19" s="124"/>
      <c r="T19" s="124"/>
      <c r="U19" s="124"/>
      <c r="V19" s="124"/>
      <c r="W19" s="124"/>
      <c r="X19" s="124"/>
      <c r="Y19" s="125">
        <v>1</v>
      </c>
      <c r="Z19" s="83"/>
      <c r="AA19" s="83"/>
      <c r="AB19" s="83"/>
    </row>
    <row r="20" spans="1:28" ht="30" customHeight="1">
      <c r="A20" s="83"/>
      <c r="B20" s="145" t="s">
        <v>23</v>
      </c>
      <c r="C20" s="146" t="s">
        <v>48</v>
      </c>
      <c r="D20" s="228"/>
      <c r="E20" s="228"/>
      <c r="F20" s="228"/>
      <c r="G20" s="228"/>
      <c r="H20" s="228"/>
      <c r="I20" s="228"/>
      <c r="J20" s="228"/>
      <c r="K20" s="228">
        <v>1.4378145219266714E-2</v>
      </c>
      <c r="L20" s="228"/>
      <c r="M20" s="228"/>
      <c r="N20" s="228"/>
      <c r="O20" s="228">
        <v>0.98364903950646165</v>
      </c>
      <c r="P20" s="228"/>
      <c r="Q20" s="228"/>
      <c r="R20" s="228">
        <v>1.972815274271479E-3</v>
      </c>
      <c r="S20" s="228"/>
      <c r="T20" s="228"/>
      <c r="U20" s="228"/>
      <c r="V20" s="228"/>
      <c r="W20" s="228"/>
      <c r="X20" s="228"/>
      <c r="Y20" s="229">
        <v>1</v>
      </c>
      <c r="Z20" s="83"/>
      <c r="AA20" s="83"/>
      <c r="AB20" s="83"/>
    </row>
    <row r="21" spans="1:28" ht="30" customHeight="1">
      <c r="A21" s="83"/>
      <c r="B21" s="86" t="s">
        <v>24</v>
      </c>
      <c r="C21" s="52" t="s">
        <v>42</v>
      </c>
      <c r="D21" s="124"/>
      <c r="E21" s="124"/>
      <c r="F21" s="124"/>
      <c r="G21" s="124"/>
      <c r="H21" s="124"/>
      <c r="I21" s="124"/>
      <c r="J21" s="124"/>
      <c r="K21" s="124">
        <v>6.2833283558188582E-2</v>
      </c>
      <c r="L21" s="124"/>
      <c r="M21" s="124"/>
      <c r="N21" s="124"/>
      <c r="O21" s="124">
        <v>0.82631427423710568</v>
      </c>
      <c r="P21" s="124"/>
      <c r="Q21" s="124"/>
      <c r="R21" s="124">
        <v>3.086012060974698E-2</v>
      </c>
      <c r="S21" s="124"/>
      <c r="T21" s="124"/>
      <c r="U21" s="124">
        <v>7.9992321594958712E-2</v>
      </c>
      <c r="V21" s="124"/>
      <c r="W21" s="124"/>
      <c r="X21" s="124"/>
      <c r="Y21" s="125">
        <v>1</v>
      </c>
      <c r="Z21" s="83"/>
      <c r="AA21" s="83"/>
      <c r="AB21" s="83"/>
    </row>
    <row r="22" spans="1:28" ht="30" customHeight="1">
      <c r="A22" s="83"/>
      <c r="B22" s="145" t="s">
        <v>25</v>
      </c>
      <c r="C22" s="146" t="s">
        <v>42</v>
      </c>
      <c r="D22" s="228"/>
      <c r="E22" s="228"/>
      <c r="F22" s="228"/>
      <c r="G22" s="228">
        <v>0.11977602300998329</v>
      </c>
      <c r="H22" s="228">
        <v>2.9035199352225524E-2</v>
      </c>
      <c r="I22" s="228"/>
      <c r="J22" s="228"/>
      <c r="K22" s="228">
        <v>5.0161811252789165E-2</v>
      </c>
      <c r="L22" s="228"/>
      <c r="M22" s="228"/>
      <c r="N22" s="228"/>
      <c r="O22" s="228">
        <v>0.70620485207015571</v>
      </c>
      <c r="P22" s="228"/>
      <c r="Q22" s="228"/>
      <c r="R22" s="228"/>
      <c r="S22" s="228"/>
      <c r="T22" s="228"/>
      <c r="U22" s="228">
        <v>4.5703737614558218E-2</v>
      </c>
      <c r="V22" s="228">
        <v>2.0662051491122765E-2</v>
      </c>
      <c r="W22" s="228">
        <v>6.8160121516761636E-4</v>
      </c>
      <c r="X22" s="228">
        <v>2.7774723993997719E-2</v>
      </c>
      <c r="Y22" s="229">
        <v>1</v>
      </c>
      <c r="Z22" s="83"/>
      <c r="AA22" s="83"/>
      <c r="AB22" s="83"/>
    </row>
    <row r="23" spans="1:28" ht="30" customHeight="1">
      <c r="A23" s="83"/>
      <c r="B23" s="86" t="s">
        <v>26</v>
      </c>
      <c r="C23" s="52" t="s">
        <v>45</v>
      </c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>
        <v>1</v>
      </c>
      <c r="P23" s="124"/>
      <c r="Q23" s="124"/>
      <c r="R23" s="124"/>
      <c r="S23" s="124"/>
      <c r="T23" s="124"/>
      <c r="U23" s="124"/>
      <c r="V23" s="124"/>
      <c r="W23" s="124"/>
      <c r="X23" s="124"/>
      <c r="Y23" s="125">
        <v>1</v>
      </c>
      <c r="Z23" s="83"/>
      <c r="AA23" s="83"/>
      <c r="AB23" s="83"/>
    </row>
    <row r="24" spans="1:28" ht="30" customHeight="1">
      <c r="A24" s="83"/>
      <c r="B24" s="145" t="s">
        <v>27</v>
      </c>
      <c r="C24" s="146" t="s">
        <v>43</v>
      </c>
      <c r="D24" s="228">
        <v>0.15820345495992749</v>
      </c>
      <c r="E24" s="228"/>
      <c r="F24" s="228"/>
      <c r="G24" s="228"/>
      <c r="H24" s="228"/>
      <c r="I24" s="228"/>
      <c r="J24" s="228"/>
      <c r="K24" s="228">
        <v>4.5912895405029559E-3</v>
      </c>
      <c r="L24" s="228"/>
      <c r="M24" s="228"/>
      <c r="N24" s="228"/>
      <c r="O24" s="228">
        <v>0.30334194949514431</v>
      </c>
      <c r="P24" s="228"/>
      <c r="Q24" s="228"/>
      <c r="R24" s="228">
        <v>0.21705155860077691</v>
      </c>
      <c r="S24" s="228"/>
      <c r="T24" s="228"/>
      <c r="U24" s="228">
        <v>4.4342608975117565E-3</v>
      </c>
      <c r="V24" s="228">
        <v>0.31237748650613661</v>
      </c>
      <c r="W24" s="228"/>
      <c r="X24" s="228"/>
      <c r="Y24" s="229">
        <v>1</v>
      </c>
      <c r="Z24" s="83"/>
      <c r="AA24" s="83"/>
      <c r="AB24" s="83"/>
    </row>
    <row r="25" spans="1:28" ht="30" customHeight="1">
      <c r="A25" s="83"/>
      <c r="B25" s="86" t="s">
        <v>28</v>
      </c>
      <c r="C25" s="53" t="s">
        <v>42</v>
      </c>
      <c r="D25" s="124"/>
      <c r="E25" s="124"/>
      <c r="F25" s="124"/>
      <c r="G25" s="124"/>
      <c r="H25" s="124"/>
      <c r="I25" s="124"/>
      <c r="J25" s="124"/>
      <c r="K25" s="124">
        <v>0.21671898786441463</v>
      </c>
      <c r="L25" s="124"/>
      <c r="M25" s="124"/>
      <c r="N25" s="124"/>
      <c r="O25" s="124">
        <v>0.45950214192135219</v>
      </c>
      <c r="P25" s="124"/>
      <c r="Q25" s="124">
        <v>2.3266518968720524E-2</v>
      </c>
      <c r="R25" s="124">
        <v>2.4077978710721152E-2</v>
      </c>
      <c r="S25" s="124">
        <v>6.2380556862721348E-3</v>
      </c>
      <c r="T25" s="124"/>
      <c r="U25" s="124">
        <v>0.1242002910561484</v>
      </c>
      <c r="V25" s="124">
        <v>0.14599602579237095</v>
      </c>
      <c r="W25" s="124"/>
      <c r="X25" s="124"/>
      <c r="Y25" s="125">
        <v>1</v>
      </c>
      <c r="Z25" s="83"/>
      <c r="AA25" s="83"/>
      <c r="AB25" s="83"/>
    </row>
    <row r="26" spans="1:28" ht="30" customHeight="1">
      <c r="A26" s="83"/>
      <c r="B26" s="350" t="s">
        <v>70</v>
      </c>
      <c r="C26" s="350"/>
      <c r="D26" s="212">
        <v>1.4392892811169023E-2</v>
      </c>
      <c r="E26" s="212">
        <v>1.209320817646085E-3</v>
      </c>
      <c r="F26" s="212">
        <v>3.4061689214193308E-3</v>
      </c>
      <c r="G26" s="212">
        <v>1.3324106879219087E-2</v>
      </c>
      <c r="H26" s="212">
        <v>3.194154876185744E-3</v>
      </c>
      <c r="I26" s="212">
        <v>2.8844732722016278E-2</v>
      </c>
      <c r="J26" s="212">
        <v>9.6827668592744734E-2</v>
      </c>
      <c r="K26" s="212">
        <v>8.6020752508673942E-2</v>
      </c>
      <c r="L26" s="212">
        <v>2.9950878911605635E-2</v>
      </c>
      <c r="M26" s="212">
        <v>2.9801025330180812E-3</v>
      </c>
      <c r="N26" s="212">
        <v>9.2191717228253828E-3</v>
      </c>
      <c r="O26" s="212">
        <v>0.47505964493797026</v>
      </c>
      <c r="P26" s="212">
        <v>4.8478816371009728E-4</v>
      </c>
      <c r="Q26" s="212">
        <v>6.9886848928383668E-3</v>
      </c>
      <c r="R26" s="212">
        <v>3.2295587383957276E-2</v>
      </c>
      <c r="S26" s="212">
        <v>5.6859815580026047E-3</v>
      </c>
      <c r="T26" s="212">
        <v>4.075125748672638E-2</v>
      </c>
      <c r="U26" s="212">
        <v>5.460297080409169E-2</v>
      </c>
      <c r="V26" s="212">
        <v>9.1528439750228646E-2</v>
      </c>
      <c r="W26" s="212">
        <v>1.7720342247824801E-4</v>
      </c>
      <c r="X26" s="212">
        <v>3.0554903034733572E-3</v>
      </c>
      <c r="Y26" s="213">
        <v>1</v>
      </c>
      <c r="Z26" s="83"/>
      <c r="AA26" s="83"/>
      <c r="AB26" s="83"/>
    </row>
    <row r="27" spans="1:28" ht="30" customHeight="1">
      <c r="A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</row>
    <row r="28" spans="1:28" ht="25" customHeight="1">
      <c r="B28" s="345" t="s">
        <v>167</v>
      </c>
      <c r="C28" s="345"/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83"/>
      <c r="AA28" s="83"/>
      <c r="AB28" s="83"/>
    </row>
    <row r="29" spans="1:28" ht="25" customHeight="1">
      <c r="B29" s="343" t="s">
        <v>172</v>
      </c>
      <c r="C29" s="343"/>
      <c r="D29" s="343"/>
      <c r="E29" s="343"/>
      <c r="F29" s="343"/>
      <c r="G29" s="343"/>
      <c r="H29" s="343"/>
      <c r="I29" s="343"/>
      <c r="J29" s="343"/>
      <c r="K29" s="343"/>
      <c r="L29" s="343"/>
      <c r="M29" s="343"/>
      <c r="N29" s="343"/>
      <c r="O29" s="343"/>
      <c r="P29" s="343"/>
      <c r="Q29" s="343"/>
      <c r="R29" s="343"/>
      <c r="S29" s="343"/>
      <c r="T29" s="343"/>
      <c r="U29" s="343"/>
      <c r="V29" s="343"/>
      <c r="W29" s="343"/>
      <c r="X29" s="343"/>
      <c r="Y29" s="343"/>
      <c r="Z29" s="83"/>
      <c r="AA29" s="83"/>
      <c r="AB29" s="83"/>
    </row>
    <row r="30" spans="1:28" ht="25" customHeight="1">
      <c r="B30" s="347" t="s">
        <v>222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7"/>
      <c r="S30" s="347"/>
      <c r="T30" s="347"/>
      <c r="U30" s="347"/>
      <c r="V30" s="347"/>
      <c r="W30" s="347"/>
      <c r="X30" s="347"/>
      <c r="Y30" s="347"/>
      <c r="Z30" s="83"/>
      <c r="AA30" s="83"/>
      <c r="AB30" s="83"/>
    </row>
    <row r="31" spans="1:28" ht="30" customHeight="1">
      <c r="A31" s="65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</row>
    <row r="32" spans="1:28" s="255" customFormat="1" ht="30" customHeight="1">
      <c r="B32" s="253" t="s">
        <v>216</v>
      </c>
      <c r="C32" s="254"/>
      <c r="D32" s="254"/>
      <c r="E32" s="254"/>
      <c r="G32" s="256"/>
      <c r="H32" s="256"/>
      <c r="K32" s="256"/>
      <c r="X32" s="363" t="s">
        <v>220</v>
      </c>
      <c r="Y32" s="363"/>
    </row>
    <row r="33" spans="1:28" s="55" customFormat="1" ht="30" customHeight="1">
      <c r="A33" s="54"/>
      <c r="B33" s="221"/>
      <c r="C33" s="222"/>
      <c r="D33" s="222"/>
      <c r="E33" s="222"/>
      <c r="F33" s="222"/>
      <c r="G33" s="54"/>
      <c r="H33" s="54"/>
      <c r="I33" s="54"/>
      <c r="J33" s="54"/>
      <c r="K33" s="54"/>
    </row>
    <row r="34" spans="1:28" s="55" customFormat="1" ht="50" customHeight="1">
      <c r="A34" s="54"/>
      <c r="B34" s="328" t="s">
        <v>103</v>
      </c>
      <c r="C34" s="328"/>
      <c r="D34" s="328"/>
      <c r="E34" s="328"/>
      <c r="F34" s="328"/>
      <c r="G34" s="328"/>
      <c r="H34" s="328"/>
      <c r="I34" s="328"/>
      <c r="J34" s="328"/>
      <c r="K34" s="328"/>
      <c r="L34" s="328"/>
      <c r="M34" s="328"/>
      <c r="N34" s="328"/>
      <c r="O34" s="328"/>
      <c r="P34" s="328"/>
      <c r="Q34" s="328"/>
      <c r="R34" s="328"/>
      <c r="S34" s="328"/>
      <c r="T34" s="328"/>
      <c r="U34" s="328"/>
      <c r="V34" s="328"/>
      <c r="W34" s="328"/>
      <c r="X34" s="328"/>
      <c r="Y34" s="328"/>
    </row>
    <row r="35" spans="1:28" ht="30" customHeight="1">
      <c r="A35" s="4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</row>
    <row r="36" spans="1:28" ht="30" customHeight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</row>
    <row r="37" spans="1:28" ht="30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</row>
    <row r="38" spans="1:28" ht="30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</row>
    <row r="39" spans="1:28" ht="30" customHeight="1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</row>
    <row r="40" spans="1:28" ht="30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</row>
    <row r="41" spans="1:28" ht="30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</row>
    <row r="42" spans="1:28" ht="30" customHeight="1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</row>
    <row r="43" spans="1:28" ht="30" customHeight="1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</row>
    <row r="44" spans="1:28" ht="30" customHeight="1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</row>
    <row r="45" spans="1:28" ht="30" customHeight="1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</row>
    <row r="46" spans="1:28" ht="30" customHeight="1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</row>
    <row r="47" spans="1:28" ht="30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</row>
    <row r="48" spans="1:28" ht="30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</row>
    <row r="49" spans="1:28" ht="30" customHeigh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</row>
    <row r="50" spans="1:28" ht="30" customHeight="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</row>
    <row r="51" spans="1:28" ht="30" customHeight="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</row>
  </sheetData>
  <mergeCells count="19">
    <mergeCell ref="X32:Y32"/>
    <mergeCell ref="B34:Y34"/>
    <mergeCell ref="N9:Q9"/>
    <mergeCell ref="J9:M9"/>
    <mergeCell ref="G9:I9"/>
    <mergeCell ref="X8:X9"/>
    <mergeCell ref="W2:Y2"/>
    <mergeCell ref="B26:C26"/>
    <mergeCell ref="Y8:Y10"/>
    <mergeCell ref="B8:B10"/>
    <mergeCell ref="T9:U9"/>
    <mergeCell ref="C8:C10"/>
    <mergeCell ref="D8:S8"/>
    <mergeCell ref="T8:W8"/>
    <mergeCell ref="B5:Y5"/>
    <mergeCell ref="B6:Y6"/>
    <mergeCell ref="B28:Y28"/>
    <mergeCell ref="B29:Y29"/>
    <mergeCell ref="B30:Y30"/>
  </mergeCells>
  <phoneticPr fontId="9" type="noConversion"/>
  <hyperlinks>
    <hyperlink ref="B34" location="Índice!A1" display="Volver al índice"/>
    <hyperlink ref="X32" location="'13'!A1" display="Siguiente   "/>
    <hyperlink ref="B32" location="'11'!A1" display="  Atrás "/>
    <hyperlink ref="Y32" location="'13'!A1" display="'13'!A1"/>
  </hyperlinks>
  <pageMargins left="0.75000000000000011" right="0.75000000000000011" top="1.4000000000000001" bottom="1" header="0" footer="0"/>
  <pageSetup scale="30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W35"/>
  <sheetViews>
    <sheetView showGridLines="0" showZeros="0" workbookViewId="0"/>
  </sheetViews>
  <sheetFormatPr baseColWidth="10" defaultColWidth="12.83203125" defaultRowHeight="30" customHeight="1" x14ac:dyDescent="0"/>
  <cols>
    <col min="1" max="1" width="12.83203125" style="110"/>
    <col min="2" max="2" width="25.33203125" style="110" customWidth="1"/>
    <col min="3" max="3" width="17.5" style="110" customWidth="1"/>
    <col min="4" max="4" width="19" style="110" customWidth="1"/>
    <col min="5" max="5" width="18.83203125" style="110" customWidth="1"/>
    <col min="6" max="6" width="18" style="110" customWidth="1"/>
    <col min="7" max="8" width="12.83203125" style="110"/>
    <col min="9" max="9" width="18.1640625" style="110" customWidth="1"/>
    <col min="10" max="10" width="18.6640625" style="110" customWidth="1"/>
    <col min="11" max="11" width="21.33203125" style="110" customWidth="1"/>
    <col min="12" max="12" width="18.33203125" style="110" customWidth="1"/>
    <col min="13" max="16384" width="12.83203125" style="110"/>
  </cols>
  <sheetData>
    <row r="1" spans="2:49" s="23" customFormat="1" ht="30.75" customHeight="1"/>
    <row r="2" spans="2:49" s="23" customFormat="1" ht="62" customHeight="1">
      <c r="C2" s="25"/>
      <c r="E2" s="28"/>
      <c r="F2" s="25"/>
      <c r="G2" s="25"/>
      <c r="J2" s="28"/>
      <c r="K2" s="28"/>
      <c r="M2" s="335" t="s">
        <v>257</v>
      </c>
      <c r="N2" s="335"/>
      <c r="O2" s="335"/>
    </row>
    <row r="3" spans="2:49" s="23" customFormat="1" ht="30.75" customHeight="1">
      <c r="B3" s="24"/>
      <c r="C3" s="24"/>
      <c r="D3" s="24"/>
      <c r="I3" s="26"/>
      <c r="J3" s="26"/>
      <c r="K3" s="26"/>
      <c r="L3" s="26"/>
    </row>
    <row r="4" spans="2:49" s="14" customFormat="1" ht="30" customHeight="1">
      <c r="AM4" s="32"/>
      <c r="AN4" s="32"/>
    </row>
    <row r="5" spans="2:49" s="262" customFormat="1" ht="59" customHeight="1">
      <c r="B5" s="330" t="s">
        <v>86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4"/>
      <c r="AN5" s="264"/>
      <c r="AO5" s="263"/>
      <c r="AP5" s="263"/>
      <c r="AQ5" s="263"/>
      <c r="AR5" s="263"/>
      <c r="AS5" s="263"/>
      <c r="AT5" s="265"/>
      <c r="AU5" s="265"/>
      <c r="AV5" s="265"/>
    </row>
    <row r="6" spans="2:49" s="266" customFormat="1" ht="30" customHeight="1">
      <c r="B6" s="331" t="s">
        <v>240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69"/>
      <c r="AJ6" s="269"/>
      <c r="AK6" s="269"/>
      <c r="AL6" s="269"/>
      <c r="AM6" s="264"/>
      <c r="AN6" s="264"/>
      <c r="AO6" s="269"/>
      <c r="AP6" s="269"/>
      <c r="AQ6" s="269"/>
      <c r="AR6" s="269"/>
      <c r="AS6" s="269"/>
      <c r="AT6" s="268"/>
      <c r="AU6" s="268"/>
      <c r="AV6" s="268"/>
      <c r="AW6" s="268"/>
    </row>
    <row r="7" spans="2:49" ht="30" customHeight="1">
      <c r="B7" s="121"/>
    </row>
    <row r="8" spans="2:49" ht="30" customHeight="1">
      <c r="B8" s="352" t="s">
        <v>80</v>
      </c>
      <c r="C8" s="336" t="s">
        <v>40</v>
      </c>
      <c r="D8" s="352" t="s">
        <v>96</v>
      </c>
      <c r="E8" s="352"/>
      <c r="F8" s="352"/>
      <c r="G8" s="352"/>
      <c r="H8" s="352"/>
      <c r="I8" s="197" t="s">
        <v>95</v>
      </c>
      <c r="J8" s="352" t="s">
        <v>97</v>
      </c>
      <c r="K8" s="352"/>
      <c r="L8" s="352"/>
      <c r="M8" s="352"/>
      <c r="N8" s="352"/>
      <c r="O8" s="352" t="s">
        <v>31</v>
      </c>
      <c r="P8" s="127"/>
      <c r="U8" s="30"/>
    </row>
    <row r="9" spans="2:49" ht="30" customHeight="1">
      <c r="B9" s="352"/>
      <c r="C9" s="336"/>
      <c r="D9" s="197" t="s">
        <v>32</v>
      </c>
      <c r="E9" s="197" t="s">
        <v>33</v>
      </c>
      <c r="F9" s="197" t="s">
        <v>34</v>
      </c>
      <c r="G9" s="197" t="s">
        <v>181</v>
      </c>
      <c r="H9" s="197" t="s">
        <v>182</v>
      </c>
      <c r="I9" s="197" t="s">
        <v>32</v>
      </c>
      <c r="J9" s="197" t="s">
        <v>32</v>
      </c>
      <c r="K9" s="197" t="s">
        <v>33</v>
      </c>
      <c r="L9" s="197" t="s">
        <v>34</v>
      </c>
      <c r="M9" s="197" t="s">
        <v>181</v>
      </c>
      <c r="N9" s="197" t="s">
        <v>182</v>
      </c>
      <c r="O9" s="352"/>
      <c r="P9" s="127"/>
      <c r="U9" s="30"/>
    </row>
    <row r="10" spans="2:49" s="105" customFormat="1" ht="30" customHeight="1">
      <c r="B10" s="112" t="s">
        <v>15</v>
      </c>
      <c r="C10" s="99" t="s">
        <v>42</v>
      </c>
      <c r="D10" s="111">
        <v>515.21263612388157</v>
      </c>
      <c r="E10" s="111">
        <v>124.89395809540008</v>
      </c>
      <c r="F10" s="111">
        <v>0</v>
      </c>
      <c r="G10" s="111">
        <v>0</v>
      </c>
      <c r="H10" s="111">
        <v>0</v>
      </c>
      <c r="I10" s="111">
        <v>38.191557429336882</v>
      </c>
      <c r="J10" s="111">
        <v>107.07771360000001</v>
      </c>
      <c r="K10" s="111">
        <v>25.956971040000003</v>
      </c>
      <c r="L10" s="111">
        <v>0</v>
      </c>
      <c r="M10" s="111">
        <v>0</v>
      </c>
      <c r="N10" s="111">
        <v>0</v>
      </c>
      <c r="O10" s="129">
        <f>SUM(D10:N10)</f>
        <v>811.33283628861852</v>
      </c>
      <c r="P10" s="128"/>
    </row>
    <row r="11" spans="2:49" s="105" customFormat="1" ht="30" customHeight="1">
      <c r="B11" s="130" t="s">
        <v>38</v>
      </c>
      <c r="C11" s="131" t="s">
        <v>44</v>
      </c>
      <c r="D11" s="132">
        <v>840.95798981881342</v>
      </c>
      <c r="E11" s="132">
        <v>0</v>
      </c>
      <c r="F11" s="132">
        <v>0</v>
      </c>
      <c r="G11" s="132">
        <v>0</v>
      </c>
      <c r="H11" s="132">
        <v>0</v>
      </c>
      <c r="I11" s="132">
        <v>18.221772509193201</v>
      </c>
      <c r="J11" s="132">
        <v>1120.7993996458349</v>
      </c>
      <c r="K11" s="132">
        <v>0</v>
      </c>
      <c r="L11" s="132">
        <v>0</v>
      </c>
      <c r="M11" s="132">
        <v>0</v>
      </c>
      <c r="N11" s="132">
        <v>0</v>
      </c>
      <c r="O11" s="133">
        <f t="shared" ref="O11:O24" si="0">SUM(D11:N11)</f>
        <v>1979.9791619738417</v>
      </c>
      <c r="P11" s="128"/>
    </row>
    <row r="12" spans="2:49" s="105" customFormat="1" ht="30" customHeight="1">
      <c r="B12" s="112" t="s">
        <v>16</v>
      </c>
      <c r="C12" s="99" t="s">
        <v>41</v>
      </c>
      <c r="D12" s="111">
        <v>7230.9798678425295</v>
      </c>
      <c r="E12" s="111">
        <v>0</v>
      </c>
      <c r="F12" s="111">
        <v>0</v>
      </c>
      <c r="G12" s="111">
        <v>0</v>
      </c>
      <c r="H12" s="111">
        <v>365.94947343240005</v>
      </c>
      <c r="I12" s="111">
        <v>36.627480420219001</v>
      </c>
      <c r="J12" s="111">
        <v>31.834203150749996</v>
      </c>
      <c r="K12" s="111">
        <v>0</v>
      </c>
      <c r="L12" s="111">
        <v>124.79698</v>
      </c>
      <c r="M12" s="111">
        <v>0</v>
      </c>
      <c r="N12" s="111">
        <v>322.58841999999999</v>
      </c>
      <c r="O12" s="129">
        <f t="shared" si="0"/>
        <v>8112.7764248458989</v>
      </c>
      <c r="P12" s="128"/>
    </row>
    <row r="13" spans="2:49" s="105" customFormat="1" ht="30" customHeight="1">
      <c r="B13" s="130" t="s">
        <v>17</v>
      </c>
      <c r="C13" s="131" t="s">
        <v>49</v>
      </c>
      <c r="D13" s="132">
        <v>895.98218399999996</v>
      </c>
      <c r="E13" s="132">
        <v>0</v>
      </c>
      <c r="F13" s="132">
        <v>0</v>
      </c>
      <c r="G13" s="132">
        <v>0</v>
      </c>
      <c r="H13" s="132">
        <v>0</v>
      </c>
      <c r="I13" s="132">
        <v>30.774296151000001</v>
      </c>
      <c r="J13" s="132">
        <v>248.61866614200002</v>
      </c>
      <c r="K13" s="132">
        <v>0</v>
      </c>
      <c r="L13" s="132">
        <v>0</v>
      </c>
      <c r="M13" s="132">
        <v>0</v>
      </c>
      <c r="N13" s="132">
        <v>0</v>
      </c>
      <c r="O13" s="133">
        <f t="shared" si="0"/>
        <v>1175.3751462929999</v>
      </c>
      <c r="P13" s="128"/>
    </row>
    <row r="14" spans="2:49" s="105" customFormat="1" ht="30" customHeight="1">
      <c r="B14" s="112" t="s">
        <v>18</v>
      </c>
      <c r="C14" s="99" t="s">
        <v>46</v>
      </c>
      <c r="D14" s="111">
        <v>3941.7840684000003</v>
      </c>
      <c r="E14" s="111">
        <v>0</v>
      </c>
      <c r="F14" s="111">
        <v>0.34740863999999999</v>
      </c>
      <c r="G14" s="111">
        <v>4.8809123999999997</v>
      </c>
      <c r="H14" s="111">
        <v>0.99142560000000013</v>
      </c>
      <c r="I14" s="111">
        <v>82.806047640000003</v>
      </c>
      <c r="J14" s="111">
        <v>3525.8755200000001</v>
      </c>
      <c r="K14" s="111">
        <v>0</v>
      </c>
      <c r="L14" s="111">
        <v>0</v>
      </c>
      <c r="M14" s="111">
        <v>1.0063169999999999</v>
      </c>
      <c r="N14" s="111">
        <v>0.44285999999999998</v>
      </c>
      <c r="O14" s="129">
        <f t="shared" si="0"/>
        <v>7558.1345596800011</v>
      </c>
      <c r="P14" s="128"/>
    </row>
    <row r="15" spans="2:49" s="105" customFormat="1" ht="30" customHeight="1">
      <c r="B15" s="130" t="s">
        <v>19</v>
      </c>
      <c r="C15" s="131" t="s">
        <v>42</v>
      </c>
      <c r="D15" s="132">
        <v>349.49396989823475</v>
      </c>
      <c r="E15" s="132">
        <v>84.721689979221878</v>
      </c>
      <c r="F15" s="132">
        <v>0</v>
      </c>
      <c r="G15" s="132">
        <v>0</v>
      </c>
      <c r="H15" s="132">
        <v>0</v>
      </c>
      <c r="I15" s="132">
        <v>38.815344854764007</v>
      </c>
      <c r="J15" s="132">
        <v>63.926385600000003</v>
      </c>
      <c r="K15" s="132">
        <v>15.496551840000002</v>
      </c>
      <c r="L15" s="132">
        <v>0</v>
      </c>
      <c r="M15" s="132">
        <v>0</v>
      </c>
      <c r="N15" s="132">
        <v>0</v>
      </c>
      <c r="O15" s="133">
        <f t="shared" si="0"/>
        <v>552.45394217222076</v>
      </c>
      <c r="P15" s="128"/>
    </row>
    <row r="16" spans="2:49" s="105" customFormat="1" ht="30" customHeight="1">
      <c r="B16" s="112" t="s">
        <v>20</v>
      </c>
      <c r="C16" s="99" t="s">
        <v>46</v>
      </c>
      <c r="D16" s="111">
        <v>1273.3374942</v>
      </c>
      <c r="E16" s="111">
        <v>0</v>
      </c>
      <c r="F16" s="111">
        <v>0</v>
      </c>
      <c r="G16" s="111">
        <v>0</v>
      </c>
      <c r="H16" s="111">
        <v>0</v>
      </c>
      <c r="I16" s="111">
        <v>28.43065584</v>
      </c>
      <c r="J16" s="111">
        <v>95.038086000000007</v>
      </c>
      <c r="K16" s="111">
        <v>0</v>
      </c>
      <c r="L16" s="111">
        <v>0</v>
      </c>
      <c r="M16" s="111">
        <v>0</v>
      </c>
      <c r="N16" s="111">
        <v>0</v>
      </c>
      <c r="O16" s="129">
        <f t="shared" si="0"/>
        <v>1396.8062360400002</v>
      </c>
      <c r="P16" s="128"/>
    </row>
    <row r="17" spans="1:16" s="105" customFormat="1" ht="30" customHeight="1">
      <c r="B17" s="130" t="s">
        <v>21</v>
      </c>
      <c r="C17" s="131" t="s">
        <v>46</v>
      </c>
      <c r="D17" s="132">
        <v>227.70892871999999</v>
      </c>
      <c r="E17" s="132">
        <v>0</v>
      </c>
      <c r="F17" s="132">
        <v>0</v>
      </c>
      <c r="G17" s="132">
        <v>0</v>
      </c>
      <c r="H17" s="132">
        <v>0</v>
      </c>
      <c r="I17" s="132">
        <v>6.169202760000001</v>
      </c>
      <c r="J17" s="132">
        <v>127.4173875</v>
      </c>
      <c r="K17" s="132">
        <v>0</v>
      </c>
      <c r="L17" s="132">
        <v>0</v>
      </c>
      <c r="M17" s="132">
        <v>0</v>
      </c>
      <c r="N17" s="132">
        <v>0</v>
      </c>
      <c r="O17" s="133">
        <f t="shared" si="0"/>
        <v>361.29551898</v>
      </c>
      <c r="P17" s="128"/>
    </row>
    <row r="18" spans="1:16" s="105" customFormat="1" ht="30" customHeight="1">
      <c r="B18" s="112" t="s">
        <v>22</v>
      </c>
      <c r="C18" s="99" t="s">
        <v>67</v>
      </c>
      <c r="D18" s="111">
        <v>1153.0716713999998</v>
      </c>
      <c r="E18" s="111">
        <v>0</v>
      </c>
      <c r="F18" s="111">
        <v>0</v>
      </c>
      <c r="G18" s="111">
        <v>0</v>
      </c>
      <c r="H18" s="111">
        <v>0</v>
      </c>
      <c r="I18" s="111">
        <v>7.2630643106250004</v>
      </c>
      <c r="J18" s="111">
        <v>528.89878453729557</v>
      </c>
      <c r="K18" s="111">
        <v>0</v>
      </c>
      <c r="L18" s="111">
        <v>329.73173485245053</v>
      </c>
      <c r="M18" s="111">
        <v>92.392441610820427</v>
      </c>
      <c r="N18" s="111">
        <v>546.42467288938144</v>
      </c>
      <c r="O18" s="129">
        <f t="shared" si="0"/>
        <v>2657.7823696005726</v>
      </c>
      <c r="P18" s="128"/>
    </row>
    <row r="19" spans="1:16" s="105" customFormat="1" ht="30" customHeight="1">
      <c r="B19" s="130" t="s">
        <v>23</v>
      </c>
      <c r="C19" s="131" t="s">
        <v>48</v>
      </c>
      <c r="D19" s="132">
        <v>68.927400000000006</v>
      </c>
      <c r="E19" s="132">
        <v>0</v>
      </c>
      <c r="F19" s="132">
        <v>28.307770640000001</v>
      </c>
      <c r="G19" s="132">
        <v>0</v>
      </c>
      <c r="H19" s="132">
        <v>0</v>
      </c>
      <c r="I19" s="132">
        <v>34.926299999999998</v>
      </c>
      <c r="J19" s="132">
        <v>0</v>
      </c>
      <c r="K19" s="132">
        <v>0</v>
      </c>
      <c r="L19" s="132">
        <v>33.49377810432</v>
      </c>
      <c r="M19" s="132">
        <v>0</v>
      </c>
      <c r="N19" s="132">
        <v>0</v>
      </c>
      <c r="O19" s="133">
        <f t="shared" si="0"/>
        <v>165.65524874432001</v>
      </c>
      <c r="P19" s="128"/>
    </row>
    <row r="20" spans="1:16" s="105" customFormat="1" ht="30" customHeight="1">
      <c r="B20" s="112" t="s">
        <v>24</v>
      </c>
      <c r="C20" s="99" t="s">
        <v>42</v>
      </c>
      <c r="D20" s="111">
        <v>622.22113356375485</v>
      </c>
      <c r="E20" s="111">
        <v>150.8341502763499</v>
      </c>
      <c r="F20" s="111">
        <v>0</v>
      </c>
      <c r="G20" s="111">
        <v>0</v>
      </c>
      <c r="H20" s="111">
        <v>0</v>
      </c>
      <c r="I20" s="111">
        <v>39.572000020431993</v>
      </c>
      <c r="J20" s="111">
        <v>73.574371200000002</v>
      </c>
      <c r="K20" s="111">
        <v>17.835343680000005</v>
      </c>
      <c r="L20" s="111">
        <v>0</v>
      </c>
      <c r="M20" s="111">
        <v>0</v>
      </c>
      <c r="N20" s="111">
        <v>0</v>
      </c>
      <c r="O20" s="129">
        <f t="shared" si="0"/>
        <v>904.03699874053677</v>
      </c>
      <c r="P20" s="128"/>
    </row>
    <row r="21" spans="1:16" s="105" customFormat="1" ht="30" customHeight="1">
      <c r="B21" s="130" t="s">
        <v>25</v>
      </c>
      <c r="C21" s="131" t="s">
        <v>42</v>
      </c>
      <c r="D21" s="132">
        <v>2093.0637597479999</v>
      </c>
      <c r="E21" s="132">
        <v>677.94470205428547</v>
      </c>
      <c r="F21" s="132">
        <v>2.9856607872000001</v>
      </c>
      <c r="G21" s="132">
        <v>0</v>
      </c>
      <c r="H21" s="132">
        <v>400.32426720000001</v>
      </c>
      <c r="I21" s="132">
        <v>69.837488400000012</v>
      </c>
      <c r="J21" s="132">
        <v>122.36047560000002</v>
      </c>
      <c r="K21" s="132">
        <v>0</v>
      </c>
      <c r="L21" s="132">
        <v>0</v>
      </c>
      <c r="M21" s="132">
        <v>0</v>
      </c>
      <c r="N21" s="132">
        <v>429.7205169230769</v>
      </c>
      <c r="O21" s="133">
        <f t="shared" si="0"/>
        <v>3796.2368707125624</v>
      </c>
      <c r="P21" s="128"/>
    </row>
    <row r="22" spans="1:16" s="105" customFormat="1" ht="30" customHeight="1">
      <c r="B22" s="112" t="s">
        <v>26</v>
      </c>
      <c r="C22" s="99" t="s">
        <v>45</v>
      </c>
      <c r="D22" s="111">
        <v>168.77008043999999</v>
      </c>
      <c r="E22" s="111">
        <v>0</v>
      </c>
      <c r="F22" s="111">
        <v>145.35724031999999</v>
      </c>
      <c r="G22" s="111">
        <v>0</v>
      </c>
      <c r="H22" s="111">
        <v>0</v>
      </c>
      <c r="I22" s="111">
        <v>13.929926850000001</v>
      </c>
      <c r="J22" s="111">
        <v>61.804420125</v>
      </c>
      <c r="K22" s="111">
        <v>0</v>
      </c>
      <c r="L22" s="111">
        <v>14.685663999999999</v>
      </c>
      <c r="M22" s="111">
        <v>0</v>
      </c>
      <c r="N22" s="111">
        <v>0</v>
      </c>
      <c r="O22" s="129">
        <f t="shared" si="0"/>
        <v>404.54733173499994</v>
      </c>
      <c r="P22" s="128"/>
    </row>
    <row r="23" spans="1:16" s="105" customFormat="1" ht="30" customHeight="1">
      <c r="B23" s="130" t="s">
        <v>27</v>
      </c>
      <c r="C23" s="131" t="s">
        <v>43</v>
      </c>
      <c r="D23" s="132">
        <v>579.23942077277354</v>
      </c>
      <c r="E23" s="132">
        <v>0</v>
      </c>
      <c r="F23" s="132">
        <v>14.244477804803989</v>
      </c>
      <c r="G23" s="132">
        <v>0.88962979323408908</v>
      </c>
      <c r="H23" s="132">
        <v>0.67729460365465322</v>
      </c>
      <c r="I23" s="132">
        <v>6.9803256000000005</v>
      </c>
      <c r="J23" s="132">
        <v>300.1731216</v>
      </c>
      <c r="K23" s="132">
        <v>0</v>
      </c>
      <c r="L23" s="132">
        <v>0</v>
      </c>
      <c r="M23" s="132">
        <v>2.2716980000000002</v>
      </c>
      <c r="N23" s="132">
        <v>90.178880000000007</v>
      </c>
      <c r="O23" s="133">
        <f t="shared" si="0"/>
        <v>994.65484817446634</v>
      </c>
      <c r="P23" s="128"/>
    </row>
    <row r="24" spans="1:16" s="105" customFormat="1" ht="30" customHeight="1">
      <c r="B24" s="112" t="s">
        <v>28</v>
      </c>
      <c r="C24" s="78" t="s">
        <v>42</v>
      </c>
      <c r="D24" s="111">
        <v>4957.928334781489</v>
      </c>
      <c r="E24" s="111">
        <v>1201.8635613108436</v>
      </c>
      <c r="F24" s="111">
        <v>0</v>
      </c>
      <c r="G24" s="111">
        <v>0</v>
      </c>
      <c r="H24" s="111">
        <v>0</v>
      </c>
      <c r="I24" s="111">
        <v>222.98318826079597</v>
      </c>
      <c r="J24" s="111">
        <v>524.31577440000001</v>
      </c>
      <c r="K24" s="111">
        <v>127.10067216000002</v>
      </c>
      <c r="L24" s="111">
        <v>0</v>
      </c>
      <c r="M24" s="111">
        <v>0</v>
      </c>
      <c r="N24" s="111">
        <v>0</v>
      </c>
      <c r="O24" s="129">
        <f t="shared" si="0"/>
        <v>7034.1915309131282</v>
      </c>
      <c r="P24" s="128"/>
    </row>
    <row r="25" spans="1:16" ht="30" customHeight="1">
      <c r="B25" s="357" t="s">
        <v>70</v>
      </c>
      <c r="C25" s="357"/>
      <c r="D25" s="207">
        <f>SUM(D10:D24)</f>
        <v>24918.678939709476</v>
      </c>
      <c r="E25" s="207">
        <f t="shared" ref="E25:O25" si="1">SUM(E10:E24)</f>
        <v>2240.2580617161011</v>
      </c>
      <c r="F25" s="207">
        <f t="shared" si="1"/>
        <v>191.24255819200397</v>
      </c>
      <c r="G25" s="207">
        <f t="shared" si="1"/>
        <v>5.770542193234089</v>
      </c>
      <c r="H25" s="207">
        <f t="shared" si="1"/>
        <v>767.94246083605481</v>
      </c>
      <c r="I25" s="207">
        <f t="shared" si="1"/>
        <v>675.52865104636612</v>
      </c>
      <c r="J25" s="207">
        <f t="shared" si="1"/>
        <v>6931.7143091008811</v>
      </c>
      <c r="K25" s="207">
        <f t="shared" si="1"/>
        <v>186.38953872000002</v>
      </c>
      <c r="L25" s="207">
        <f t="shared" si="1"/>
        <v>502.70815695677049</v>
      </c>
      <c r="M25" s="207">
        <f t="shared" si="1"/>
        <v>95.670456610820423</v>
      </c>
      <c r="N25" s="207">
        <f t="shared" si="1"/>
        <v>1389.3553498124584</v>
      </c>
      <c r="O25" s="207">
        <f t="shared" si="1"/>
        <v>37905.259024894163</v>
      </c>
      <c r="P25" s="107"/>
    </row>
    <row r="26" spans="1:16" ht="30" customHeight="1"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</row>
    <row r="27" spans="1:16" ht="25" customHeight="1">
      <c r="B27" s="353" t="s">
        <v>167</v>
      </c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353"/>
      <c r="P27" s="107"/>
    </row>
    <row r="28" spans="1:16" ht="25" customHeight="1">
      <c r="B28" s="354" t="s">
        <v>170</v>
      </c>
      <c r="C28" s="354"/>
      <c r="D28" s="354"/>
      <c r="E28" s="354"/>
      <c r="F28" s="354"/>
      <c r="G28" s="354"/>
      <c r="H28" s="354"/>
      <c r="I28" s="354"/>
      <c r="J28" s="354"/>
      <c r="K28" s="354"/>
      <c r="L28" s="354"/>
      <c r="M28" s="354"/>
      <c r="N28" s="354"/>
      <c r="O28" s="354"/>
      <c r="P28" s="107"/>
    </row>
    <row r="29" spans="1:16" ht="25" customHeight="1">
      <c r="B29" s="356" t="s">
        <v>207</v>
      </c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107"/>
    </row>
    <row r="30" spans="1:16" ht="25" customHeight="1">
      <c r="B30" s="355" t="s">
        <v>222</v>
      </c>
      <c r="C30" s="355"/>
      <c r="D30" s="355"/>
      <c r="E30" s="355"/>
      <c r="F30" s="355"/>
      <c r="G30" s="355"/>
      <c r="H30" s="355"/>
      <c r="I30" s="355"/>
      <c r="J30" s="355"/>
      <c r="K30" s="355"/>
      <c r="L30" s="355"/>
      <c r="M30" s="355"/>
      <c r="N30" s="355"/>
      <c r="O30" s="355"/>
      <c r="P30" s="107"/>
    </row>
    <row r="31" spans="1:16" ht="30" customHeight="1">
      <c r="A31" s="95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</row>
    <row r="32" spans="1:16" s="255" customFormat="1" ht="30" customHeight="1">
      <c r="B32" s="253" t="s">
        <v>216</v>
      </c>
      <c r="C32" s="254"/>
      <c r="D32" s="254"/>
      <c r="E32" s="254"/>
      <c r="G32" s="256"/>
      <c r="H32" s="256"/>
      <c r="K32" s="256"/>
      <c r="N32" s="338" t="s">
        <v>217</v>
      </c>
      <c r="O32" s="338"/>
    </row>
    <row r="33" spans="1:19" s="55" customFormat="1" ht="30" customHeight="1">
      <c r="A33" s="54"/>
      <c r="B33" s="221"/>
      <c r="C33" s="222"/>
      <c r="D33" s="222"/>
      <c r="E33" s="222"/>
      <c r="F33" s="222"/>
      <c r="G33" s="54"/>
      <c r="H33" s="54"/>
      <c r="I33" s="54"/>
      <c r="J33" s="54"/>
      <c r="K33" s="54"/>
    </row>
    <row r="34" spans="1:19" s="55" customFormat="1" ht="50" customHeight="1">
      <c r="A34" s="54"/>
      <c r="B34" s="328" t="s">
        <v>103</v>
      </c>
      <c r="C34" s="328"/>
      <c r="D34" s="328"/>
      <c r="E34" s="328"/>
      <c r="F34" s="328"/>
      <c r="G34" s="328"/>
      <c r="H34" s="328"/>
      <c r="I34" s="328"/>
      <c r="J34" s="328"/>
      <c r="K34" s="328"/>
      <c r="L34" s="328"/>
      <c r="M34" s="328"/>
      <c r="N34" s="328"/>
      <c r="O34" s="328"/>
      <c r="P34" s="223"/>
      <c r="Q34" s="223"/>
      <c r="R34" s="223"/>
      <c r="S34" s="223"/>
    </row>
    <row r="35" spans="1:19" ht="30" customHeight="1">
      <c r="A35" s="96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</row>
  </sheetData>
  <mergeCells count="15">
    <mergeCell ref="M2:O2"/>
    <mergeCell ref="N32:O32"/>
    <mergeCell ref="O8:O9"/>
    <mergeCell ref="C8:C9"/>
    <mergeCell ref="B6:O6"/>
    <mergeCell ref="B5:O5"/>
    <mergeCell ref="B25:C25"/>
    <mergeCell ref="B8:B9"/>
    <mergeCell ref="D8:H8"/>
    <mergeCell ref="J8:N8"/>
    <mergeCell ref="B34:O34"/>
    <mergeCell ref="B27:O27"/>
    <mergeCell ref="B28:O28"/>
    <mergeCell ref="B29:O29"/>
    <mergeCell ref="B30:O30"/>
  </mergeCells>
  <phoneticPr fontId="9" type="noConversion"/>
  <hyperlinks>
    <hyperlink ref="B34" location="Índice!A1" display="Volver al índice"/>
    <hyperlink ref="N32" location="'14'!A1" display="Siguiente   "/>
    <hyperlink ref="B32" location="'12'!A1" display="  Atrás "/>
    <hyperlink ref="O32" location="'14'!A1" display="'14'!A1"/>
  </hyperlinks>
  <pageMargins left="0.75000000000000011" right="0.75000000000000011" top="1.4000000000000001" bottom="1" header="0" footer="0"/>
  <pageSetup scale="42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Y50"/>
  <sheetViews>
    <sheetView showGridLines="0" workbookViewId="0"/>
  </sheetViews>
  <sheetFormatPr baseColWidth="10" defaultColWidth="12.83203125" defaultRowHeight="30" customHeight="1" x14ac:dyDescent="0"/>
  <cols>
    <col min="1" max="1" width="12.83203125" style="32"/>
    <col min="2" max="2" width="25.5" style="32" customWidth="1"/>
    <col min="3" max="3" width="18.5" style="32" customWidth="1"/>
    <col min="4" max="4" width="19.6640625" style="32" customWidth="1"/>
    <col min="5" max="5" width="18.5" style="32" customWidth="1"/>
    <col min="6" max="6" width="18.1640625" style="32" customWidth="1"/>
    <col min="7" max="8" width="12.83203125" style="32"/>
    <col min="9" max="9" width="18.5" style="32" customWidth="1"/>
    <col min="10" max="10" width="19" style="32" customWidth="1"/>
    <col min="11" max="11" width="16" style="32" customWidth="1"/>
    <col min="12" max="12" width="17.6640625" style="32" customWidth="1"/>
    <col min="13" max="16384" width="12.83203125" style="32"/>
  </cols>
  <sheetData>
    <row r="1" spans="1:51" s="134" customFormat="1" ht="30.75" customHeight="1"/>
    <row r="2" spans="1:51" s="134" customFormat="1" ht="62" customHeight="1">
      <c r="C2" s="25"/>
      <c r="E2" s="28"/>
      <c r="F2" s="25"/>
      <c r="G2" s="25"/>
      <c r="J2" s="28"/>
      <c r="K2" s="28"/>
      <c r="M2" s="335" t="s">
        <v>257</v>
      </c>
      <c r="N2" s="335"/>
      <c r="O2" s="335"/>
    </row>
    <row r="3" spans="1:51" s="134" customFormat="1" ht="30" customHeight="1">
      <c r="C3" s="25"/>
      <c r="E3" s="28"/>
      <c r="F3" s="25"/>
      <c r="G3" s="25"/>
      <c r="J3" s="28"/>
      <c r="K3" s="28"/>
      <c r="M3" s="28"/>
      <c r="N3" s="28"/>
      <c r="O3" s="28"/>
    </row>
    <row r="4" spans="1:51" s="134" customFormat="1" ht="30" customHeight="1">
      <c r="B4" s="24"/>
      <c r="C4" s="24"/>
      <c r="D4" s="24"/>
      <c r="I4" s="26"/>
      <c r="J4" s="26"/>
      <c r="K4" s="26"/>
      <c r="L4" s="26"/>
    </row>
    <row r="5" spans="1:51" s="270" customFormat="1" ht="60" customHeight="1">
      <c r="B5" s="330" t="s">
        <v>86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71"/>
      <c r="AP5" s="271"/>
      <c r="AQ5" s="251"/>
      <c r="AR5" s="251"/>
      <c r="AS5" s="251"/>
      <c r="AT5" s="251"/>
      <c r="AU5" s="251"/>
    </row>
    <row r="6" spans="1:51" s="266" customFormat="1" ht="30" customHeight="1">
      <c r="B6" s="331" t="s">
        <v>239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69"/>
      <c r="AL6" s="269"/>
      <c r="AM6" s="269"/>
      <c r="AN6" s="269"/>
      <c r="AO6" s="264"/>
      <c r="AP6" s="264"/>
      <c r="AQ6" s="269"/>
      <c r="AR6" s="269"/>
      <c r="AS6" s="269"/>
      <c r="AT6" s="269"/>
      <c r="AU6" s="269"/>
      <c r="AV6" s="268"/>
      <c r="AW6" s="268"/>
      <c r="AX6" s="268"/>
      <c r="AY6" s="268"/>
    </row>
    <row r="7" spans="1:51" ht="30" customHeight="1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</row>
    <row r="8" spans="1:51" ht="30" customHeight="1">
      <c r="A8" s="93"/>
      <c r="B8" s="362" t="s">
        <v>80</v>
      </c>
      <c r="C8" s="336" t="s">
        <v>40</v>
      </c>
      <c r="D8" s="352" t="s">
        <v>96</v>
      </c>
      <c r="E8" s="352"/>
      <c r="F8" s="352"/>
      <c r="G8" s="352"/>
      <c r="H8" s="352"/>
      <c r="I8" s="197" t="s">
        <v>95</v>
      </c>
      <c r="J8" s="352" t="s">
        <v>97</v>
      </c>
      <c r="K8" s="352"/>
      <c r="L8" s="352"/>
      <c r="M8" s="352"/>
      <c r="N8" s="352"/>
      <c r="O8" s="352" t="s">
        <v>31</v>
      </c>
    </row>
    <row r="9" spans="1:51" ht="30" customHeight="1">
      <c r="A9" s="93"/>
      <c r="B9" s="362"/>
      <c r="C9" s="336"/>
      <c r="D9" s="197" t="s">
        <v>32</v>
      </c>
      <c r="E9" s="197" t="s">
        <v>33</v>
      </c>
      <c r="F9" s="197" t="s">
        <v>34</v>
      </c>
      <c r="G9" s="197" t="s">
        <v>181</v>
      </c>
      <c r="H9" s="197" t="s">
        <v>182</v>
      </c>
      <c r="I9" s="197" t="s">
        <v>32</v>
      </c>
      <c r="J9" s="197" t="s">
        <v>32</v>
      </c>
      <c r="K9" s="197" t="s">
        <v>33</v>
      </c>
      <c r="L9" s="197" t="s">
        <v>34</v>
      </c>
      <c r="M9" s="197" t="s">
        <v>181</v>
      </c>
      <c r="N9" s="197" t="s">
        <v>182</v>
      </c>
      <c r="O9" s="352"/>
    </row>
    <row r="10" spans="1:51" s="90" customFormat="1" ht="30" customHeight="1">
      <c r="A10" s="104"/>
      <c r="B10" s="112" t="s">
        <v>15</v>
      </c>
      <c r="C10" s="99" t="s">
        <v>42</v>
      </c>
      <c r="D10" s="135">
        <v>0.63502007200976029</v>
      </c>
      <c r="E10" s="135">
        <v>0.15393677231987574</v>
      </c>
      <c r="F10" s="135"/>
      <c r="G10" s="135"/>
      <c r="H10" s="135"/>
      <c r="I10" s="135">
        <v>4.7072614001476026E-2</v>
      </c>
      <c r="J10" s="135">
        <v>0.1319775421512816</v>
      </c>
      <c r="K10" s="135">
        <v>3.1992999517606396E-2</v>
      </c>
      <c r="L10" s="135"/>
      <c r="M10" s="135"/>
      <c r="N10" s="135"/>
      <c r="O10" s="136">
        <v>1</v>
      </c>
    </row>
    <row r="11" spans="1:51" s="90" customFormat="1" ht="30" customHeight="1">
      <c r="A11" s="104"/>
      <c r="B11" s="130" t="s">
        <v>38</v>
      </c>
      <c r="C11" s="131" t="s">
        <v>44</v>
      </c>
      <c r="D11" s="137">
        <v>0.42473072745900126</v>
      </c>
      <c r="E11" s="137"/>
      <c r="F11" s="137"/>
      <c r="G11" s="137"/>
      <c r="H11" s="137"/>
      <c r="I11" s="137">
        <v>9.203012263537114E-3</v>
      </c>
      <c r="J11" s="137">
        <v>0.56606626027746154</v>
      </c>
      <c r="K11" s="137"/>
      <c r="L11" s="137"/>
      <c r="M11" s="137"/>
      <c r="N11" s="137"/>
      <c r="O11" s="138">
        <v>1</v>
      </c>
    </row>
    <row r="12" spans="1:51" s="90" customFormat="1" ht="30" customHeight="1">
      <c r="A12" s="104"/>
      <c r="B12" s="112" t="s">
        <v>16</v>
      </c>
      <c r="C12" s="99" t="s">
        <v>41</v>
      </c>
      <c r="D12" s="135">
        <v>0.89130767189604654</v>
      </c>
      <c r="E12" s="135"/>
      <c r="F12" s="135"/>
      <c r="G12" s="135"/>
      <c r="H12" s="135">
        <v>4.5107797166905314E-2</v>
      </c>
      <c r="I12" s="135">
        <v>4.5147898206642292E-3</v>
      </c>
      <c r="J12" s="135">
        <v>3.923959133553305E-3</v>
      </c>
      <c r="K12" s="135"/>
      <c r="L12" s="135">
        <v>1.53827707636317E-2</v>
      </c>
      <c r="M12" s="135"/>
      <c r="N12" s="135">
        <v>3.9763011219198924E-2</v>
      </c>
      <c r="O12" s="136">
        <v>1</v>
      </c>
    </row>
    <row r="13" spans="1:51" s="90" customFormat="1" ht="30" customHeight="1">
      <c r="A13" s="104"/>
      <c r="B13" s="130" t="s">
        <v>17</v>
      </c>
      <c r="C13" s="131" t="s">
        <v>49</v>
      </c>
      <c r="D13" s="137">
        <v>0.76229464850080098</v>
      </c>
      <c r="E13" s="137"/>
      <c r="F13" s="137"/>
      <c r="G13" s="137"/>
      <c r="H13" s="137"/>
      <c r="I13" s="137">
        <v>2.6182530954528556E-2</v>
      </c>
      <c r="J13" s="137">
        <v>0.21152282054467048</v>
      </c>
      <c r="K13" s="137"/>
      <c r="L13" s="137"/>
      <c r="M13" s="137"/>
      <c r="N13" s="137"/>
      <c r="O13" s="138">
        <v>1</v>
      </c>
    </row>
    <row r="14" spans="1:51" s="90" customFormat="1" ht="30" customHeight="1">
      <c r="A14" s="104"/>
      <c r="B14" s="112" t="s">
        <v>18</v>
      </c>
      <c r="C14" s="99" t="s">
        <v>46</v>
      </c>
      <c r="D14" s="135">
        <v>0.52152869696552329</v>
      </c>
      <c r="E14" s="135"/>
      <c r="F14" s="135">
        <v>4.5964865702881677E-5</v>
      </c>
      <c r="G14" s="135">
        <v>6.4578268109143717E-4</v>
      </c>
      <c r="H14" s="135">
        <v>1.3117331957661991E-4</v>
      </c>
      <c r="I14" s="135">
        <v>1.0955884284164673E-2</v>
      </c>
      <c r="J14" s="135">
        <v>0.46650076049311295</v>
      </c>
      <c r="K14" s="135"/>
      <c r="L14" s="135"/>
      <c r="M14" s="135">
        <v>1.3314356764278164E-4</v>
      </c>
      <c r="N14" s="135">
        <v>5.8593823185221241E-5</v>
      </c>
      <c r="O14" s="136">
        <v>1</v>
      </c>
    </row>
    <row r="15" spans="1:51" s="90" customFormat="1" ht="30" customHeight="1">
      <c r="A15" s="104"/>
      <c r="B15" s="130" t="s">
        <v>19</v>
      </c>
      <c r="C15" s="131" t="s">
        <v>42</v>
      </c>
      <c r="D15" s="137">
        <v>0.63262100823109757</v>
      </c>
      <c r="E15" s="137">
        <v>0.15335520938831662</v>
      </c>
      <c r="F15" s="137"/>
      <c r="G15" s="137"/>
      <c r="H15" s="137"/>
      <c r="I15" s="137">
        <v>7.0259874881413734E-2</v>
      </c>
      <c r="J15" s="137">
        <v>0.11571351151671525</v>
      </c>
      <c r="K15" s="137">
        <v>2.8050395982456653E-2</v>
      </c>
      <c r="L15" s="137"/>
      <c r="M15" s="137"/>
      <c r="N15" s="137"/>
      <c r="O15" s="138">
        <v>1</v>
      </c>
    </row>
    <row r="16" spans="1:51" s="90" customFormat="1" ht="30" customHeight="1">
      <c r="A16" s="104"/>
      <c r="B16" s="112" t="s">
        <v>20</v>
      </c>
      <c r="C16" s="99" t="s">
        <v>46</v>
      </c>
      <c r="D16" s="135">
        <v>0.91160639274489585</v>
      </c>
      <c r="E16" s="135"/>
      <c r="F16" s="135"/>
      <c r="G16" s="135"/>
      <c r="H16" s="135"/>
      <c r="I16" s="135">
        <v>2.0354044180531446E-2</v>
      </c>
      <c r="J16" s="135">
        <v>6.8039563074572651E-2</v>
      </c>
      <c r="K16" s="135"/>
      <c r="L16" s="135"/>
      <c r="M16" s="135"/>
      <c r="N16" s="135"/>
      <c r="O16" s="136">
        <v>1</v>
      </c>
    </row>
    <row r="17" spans="1:15" s="90" customFormat="1" ht="30" customHeight="1">
      <c r="A17" s="104"/>
      <c r="B17" s="130" t="s">
        <v>21</v>
      </c>
      <c r="C17" s="131" t="s">
        <v>46</v>
      </c>
      <c r="D17" s="137">
        <v>0.6302567199362501</v>
      </c>
      <c r="E17" s="137"/>
      <c r="F17" s="137"/>
      <c r="G17" s="137"/>
      <c r="H17" s="137"/>
      <c r="I17" s="137">
        <v>1.7075226333879624E-2</v>
      </c>
      <c r="J17" s="137">
        <v>0.35266805372987026</v>
      </c>
      <c r="K17" s="137"/>
      <c r="L17" s="137"/>
      <c r="M17" s="137"/>
      <c r="N17" s="137"/>
      <c r="O17" s="138">
        <v>1</v>
      </c>
    </row>
    <row r="18" spans="1:15" s="90" customFormat="1" ht="30" customHeight="1">
      <c r="A18" s="104"/>
      <c r="B18" s="112" t="s">
        <v>22</v>
      </c>
      <c r="C18" s="99" t="s">
        <v>67</v>
      </c>
      <c r="D18" s="135">
        <v>0.43384728734327871</v>
      </c>
      <c r="E18" s="135"/>
      <c r="F18" s="135"/>
      <c r="G18" s="135"/>
      <c r="H18" s="135"/>
      <c r="I18" s="135">
        <v>2.7327535894959439E-3</v>
      </c>
      <c r="J18" s="135">
        <v>0.19900003498660487</v>
      </c>
      <c r="K18" s="135"/>
      <c r="L18" s="135">
        <v>0.12406272937313696</v>
      </c>
      <c r="M18" s="135">
        <v>3.4762982352353297E-2</v>
      </c>
      <c r="N18" s="135">
        <v>0.20559421235513026</v>
      </c>
      <c r="O18" s="136">
        <v>1</v>
      </c>
    </row>
    <row r="19" spans="1:15" s="90" customFormat="1" ht="30" customHeight="1">
      <c r="A19" s="104"/>
      <c r="B19" s="130" t="s">
        <v>23</v>
      </c>
      <c r="C19" s="131" t="s">
        <v>48</v>
      </c>
      <c r="D19" s="137">
        <v>0.41608944191310082</v>
      </c>
      <c r="E19" s="137"/>
      <c r="F19" s="137">
        <v>0.17088363245097973</v>
      </c>
      <c r="G19" s="137"/>
      <c r="H19" s="137"/>
      <c r="I19" s="137">
        <v>0.2108372675465712</v>
      </c>
      <c r="J19" s="137"/>
      <c r="K19" s="137"/>
      <c r="L19" s="137">
        <v>0.20218965808934827</v>
      </c>
      <c r="M19" s="137"/>
      <c r="N19" s="137"/>
      <c r="O19" s="138">
        <v>1</v>
      </c>
    </row>
    <row r="20" spans="1:15" s="90" customFormat="1" ht="30" customHeight="1">
      <c r="A20" s="104"/>
      <c r="B20" s="112" t="s">
        <v>24</v>
      </c>
      <c r="C20" s="99" t="s">
        <v>42</v>
      </c>
      <c r="D20" s="135">
        <v>0.68826954475381541</v>
      </c>
      <c r="E20" s="135">
        <v>0.1668451075414891</v>
      </c>
      <c r="F20" s="135"/>
      <c r="G20" s="135"/>
      <c r="H20" s="135"/>
      <c r="I20" s="135">
        <v>4.3772544791376794E-2</v>
      </c>
      <c r="J20" s="135">
        <v>8.1384247882000924E-2</v>
      </c>
      <c r="K20" s="135">
        <v>1.9728555031317738E-2</v>
      </c>
      <c r="L20" s="135"/>
      <c r="M20" s="135"/>
      <c r="N20" s="135"/>
      <c r="O20" s="136">
        <v>1</v>
      </c>
    </row>
    <row r="21" spans="1:15" s="90" customFormat="1" ht="30" customHeight="1">
      <c r="A21" s="104"/>
      <c r="B21" s="130" t="s">
        <v>25</v>
      </c>
      <c r="C21" s="131" t="s">
        <v>42</v>
      </c>
      <c r="D21" s="137">
        <v>0.55135225514922281</v>
      </c>
      <c r="E21" s="137">
        <v>0.17858335112978177</v>
      </c>
      <c r="F21" s="137">
        <v>7.8647905514904937E-4</v>
      </c>
      <c r="G21" s="137"/>
      <c r="H21" s="137">
        <v>0.10545292109890346</v>
      </c>
      <c r="I21" s="137">
        <v>1.8396504427525714E-2</v>
      </c>
      <c r="J21" s="137">
        <v>3.2232044460658922E-2</v>
      </c>
      <c r="K21" s="137"/>
      <c r="L21" s="137"/>
      <c r="M21" s="137"/>
      <c r="N21" s="137">
        <v>0.11319644467875825</v>
      </c>
      <c r="O21" s="138">
        <v>1</v>
      </c>
    </row>
    <row r="22" spans="1:15" s="90" customFormat="1" ht="30" customHeight="1">
      <c r="A22" s="104"/>
      <c r="B22" s="112" t="s">
        <v>26</v>
      </c>
      <c r="C22" s="99" t="s">
        <v>45</v>
      </c>
      <c r="D22" s="135">
        <v>0.41718253267470168</v>
      </c>
      <c r="E22" s="135"/>
      <c r="F22" s="135">
        <v>0.35930836497326529</v>
      </c>
      <c r="G22" s="135"/>
      <c r="H22" s="135"/>
      <c r="I22" s="135">
        <v>3.4433367265724164E-2</v>
      </c>
      <c r="J22" s="135">
        <v>0.15277426218567963</v>
      </c>
      <c r="K22" s="135"/>
      <c r="L22" s="135">
        <v>3.6301472900629315E-2</v>
      </c>
      <c r="M22" s="135"/>
      <c r="N22" s="135"/>
      <c r="O22" s="136">
        <v>1</v>
      </c>
    </row>
    <row r="23" spans="1:15" s="90" customFormat="1" ht="30" customHeight="1">
      <c r="A23" s="104"/>
      <c r="B23" s="130" t="s">
        <v>27</v>
      </c>
      <c r="C23" s="131" t="s">
        <v>43</v>
      </c>
      <c r="D23" s="137">
        <v>0.58235218159935287</v>
      </c>
      <c r="E23" s="137"/>
      <c r="F23" s="137">
        <v>1.4321025862335567E-2</v>
      </c>
      <c r="G23" s="137">
        <v>8.9441055343656708E-4</v>
      </c>
      <c r="H23" s="137">
        <v>6.8093430087604935E-4</v>
      </c>
      <c r="I23" s="137">
        <v>7.0178370042746968E-3</v>
      </c>
      <c r="J23" s="137">
        <v>0.30178621473662032</v>
      </c>
      <c r="K23" s="137"/>
      <c r="L23" s="137"/>
      <c r="M23" s="137">
        <v>2.2839058233811932E-3</v>
      </c>
      <c r="N23" s="137">
        <v>9.0663490119722689E-2</v>
      </c>
      <c r="O23" s="138">
        <v>1</v>
      </c>
    </row>
    <row r="24" spans="1:15" s="90" customFormat="1" ht="30" customHeight="1">
      <c r="A24" s="104"/>
      <c r="B24" s="112" t="s">
        <v>28</v>
      </c>
      <c r="C24" s="78" t="s">
        <v>42</v>
      </c>
      <c r="D24" s="135">
        <v>0.70483271787424395</v>
      </c>
      <c r="E24" s="135">
        <v>0.17086022693994321</v>
      </c>
      <c r="F24" s="135"/>
      <c r="G24" s="135"/>
      <c r="H24" s="135"/>
      <c r="I24" s="135">
        <v>3.1699902864579792E-2</v>
      </c>
      <c r="J24" s="135">
        <v>7.4538171458054844E-2</v>
      </c>
      <c r="K24" s="135">
        <v>1.8068980863178277E-2</v>
      </c>
      <c r="L24" s="135"/>
      <c r="M24" s="135"/>
      <c r="N24" s="135"/>
      <c r="O24" s="136">
        <v>1</v>
      </c>
    </row>
    <row r="25" spans="1:15" ht="30" customHeight="1">
      <c r="A25" s="93"/>
      <c r="B25" s="350" t="s">
        <v>70</v>
      </c>
      <c r="C25" s="350"/>
      <c r="D25" s="213">
        <v>0.65739371213224551</v>
      </c>
      <c r="E25" s="213">
        <v>5.9101510432756008E-2</v>
      </c>
      <c r="F25" s="213">
        <v>5.0452777031916862E-3</v>
      </c>
      <c r="G25" s="213">
        <v>1.5223592561244083E-4</v>
      </c>
      <c r="H25" s="213">
        <v>2.0259522836441005E-2</v>
      </c>
      <c r="I25" s="213">
        <v>1.7821502040197501E-2</v>
      </c>
      <c r="J25" s="213">
        <v>0.1828694615844334</v>
      </c>
      <c r="K25" s="213">
        <v>4.9172474615617129E-3</v>
      </c>
      <c r="L25" s="213">
        <v>1.326222719192127E-2</v>
      </c>
      <c r="M25" s="213">
        <v>2.5239362313284586E-3</v>
      </c>
      <c r="N25" s="213">
        <v>3.6653366460311046E-2</v>
      </c>
      <c r="O25" s="213">
        <v>1</v>
      </c>
    </row>
    <row r="26" spans="1:15" ht="30" customHeight="1">
      <c r="A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</row>
    <row r="27" spans="1:15" s="92" customFormat="1" ht="25" customHeight="1">
      <c r="B27" s="353" t="s">
        <v>167</v>
      </c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353"/>
    </row>
    <row r="28" spans="1:15" s="92" customFormat="1" ht="25" customHeight="1">
      <c r="B28" s="354" t="s">
        <v>170</v>
      </c>
      <c r="C28" s="354"/>
      <c r="D28" s="354"/>
      <c r="E28" s="354"/>
      <c r="F28" s="354"/>
      <c r="G28" s="354"/>
      <c r="H28" s="354"/>
      <c r="I28" s="354"/>
      <c r="J28" s="354"/>
      <c r="K28" s="354"/>
      <c r="L28" s="354"/>
      <c r="M28" s="354"/>
      <c r="N28" s="354"/>
      <c r="O28" s="354"/>
    </row>
    <row r="29" spans="1:15" ht="25" customHeight="1">
      <c r="B29" s="355" t="s">
        <v>222</v>
      </c>
      <c r="C29" s="355"/>
      <c r="D29" s="355"/>
      <c r="E29" s="355"/>
      <c r="F29" s="355"/>
      <c r="G29" s="355"/>
      <c r="H29" s="355"/>
      <c r="I29" s="355"/>
      <c r="J29" s="355"/>
      <c r="K29" s="355"/>
      <c r="L29" s="355"/>
      <c r="M29" s="355"/>
      <c r="N29" s="355"/>
      <c r="O29" s="355"/>
    </row>
    <row r="30" spans="1:15" ht="30" customHeight="1">
      <c r="A30" s="95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</row>
    <row r="31" spans="1:15" s="255" customFormat="1" ht="30" customHeight="1">
      <c r="B31" s="253" t="s">
        <v>216</v>
      </c>
      <c r="C31" s="254"/>
      <c r="D31" s="254"/>
      <c r="E31" s="254"/>
      <c r="G31" s="256"/>
      <c r="H31" s="256"/>
      <c r="K31" s="256"/>
      <c r="N31" s="338" t="s">
        <v>217</v>
      </c>
      <c r="O31" s="338"/>
    </row>
    <row r="32" spans="1:15" s="55" customFormat="1" ht="30" customHeight="1">
      <c r="A32" s="54"/>
      <c r="B32" s="221"/>
      <c r="C32" s="222"/>
      <c r="D32" s="222"/>
      <c r="E32" s="222"/>
      <c r="F32" s="222"/>
      <c r="G32" s="54"/>
      <c r="H32" s="54"/>
      <c r="I32" s="54"/>
      <c r="J32" s="54"/>
      <c r="K32" s="54"/>
    </row>
    <row r="33" spans="1:19" s="55" customFormat="1" ht="50" customHeight="1">
      <c r="A33" s="54"/>
      <c r="B33" s="328" t="s">
        <v>103</v>
      </c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223"/>
      <c r="Q33" s="223"/>
      <c r="R33" s="223"/>
      <c r="S33" s="223"/>
    </row>
    <row r="34" spans="1:19" ht="30" customHeight="1">
      <c r="A34" s="96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9" ht="30" customHeight="1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9" ht="30" customHeight="1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9" ht="30" customHeigh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</row>
    <row r="38" spans="1:19" ht="30" customHeigh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</row>
    <row r="39" spans="1:19" ht="30" customHeight="1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</row>
    <row r="40" spans="1:19" ht="30" customHeight="1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</row>
    <row r="41" spans="1:19" ht="30" customHeight="1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</row>
    <row r="42" spans="1:19" ht="30" customHeight="1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</row>
    <row r="43" spans="1:19" ht="30" customHeight="1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</row>
    <row r="44" spans="1:19" ht="30" customHeight="1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</row>
    <row r="45" spans="1:19" ht="30" customHeight="1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</row>
    <row r="46" spans="1:19" ht="30" customHeight="1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</row>
    <row r="47" spans="1:19" ht="30" customHeight="1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</row>
    <row r="48" spans="1:19" ht="30" customHeight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</row>
    <row r="49" spans="1:15" ht="30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</row>
    <row r="50" spans="1:15" ht="30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</row>
  </sheetData>
  <mergeCells count="14">
    <mergeCell ref="B29:O29"/>
    <mergeCell ref="N31:O31"/>
    <mergeCell ref="B33:O33"/>
    <mergeCell ref="B5:O5"/>
    <mergeCell ref="B6:O6"/>
    <mergeCell ref="O8:O9"/>
    <mergeCell ref="C8:C9"/>
    <mergeCell ref="B25:C25"/>
    <mergeCell ref="B8:B9"/>
    <mergeCell ref="D8:H8"/>
    <mergeCell ref="J8:N8"/>
    <mergeCell ref="M2:O2"/>
    <mergeCell ref="B27:O27"/>
    <mergeCell ref="B28:O28"/>
  </mergeCells>
  <phoneticPr fontId="9" type="noConversion"/>
  <hyperlinks>
    <hyperlink ref="B33" location="Índice!A1" display="Volver al índice"/>
    <hyperlink ref="N31" location="'15'!A1" display="Siguiente   "/>
    <hyperlink ref="B31" location="'13'!A1" display="  Atrás "/>
    <hyperlink ref="O31" location="'15'!A1" display="'15'!A1"/>
  </hyperlinks>
  <pageMargins left="0.75000000000000011" right="0.75000000000000011" top="1.4000000000000001" bottom="1" header="0" footer="0"/>
  <pageSetup scale="43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Z35"/>
  <sheetViews>
    <sheetView showGridLines="0" showZeros="0" workbookViewId="0"/>
  </sheetViews>
  <sheetFormatPr baseColWidth="10" defaultColWidth="12.83203125" defaultRowHeight="30" customHeight="1" x14ac:dyDescent="0"/>
  <cols>
    <col min="1" max="1" width="12.83203125" style="110"/>
    <col min="2" max="2" width="25.6640625" style="110" customWidth="1"/>
    <col min="3" max="3" width="15" style="110" customWidth="1"/>
    <col min="4" max="4" width="18.83203125" style="110" customWidth="1"/>
    <col min="5" max="5" width="19.1640625" style="110" customWidth="1"/>
    <col min="6" max="6" width="18" style="110" customWidth="1"/>
    <col min="7" max="8" width="12.83203125" style="110"/>
    <col min="9" max="9" width="24.5" style="110" customWidth="1"/>
    <col min="10" max="16384" width="12.83203125" style="110"/>
  </cols>
  <sheetData>
    <row r="1" spans="1:52" s="134" customFormat="1" ht="30.75" customHeight="1"/>
    <row r="2" spans="1:52" s="134" customFormat="1" ht="62" customHeight="1">
      <c r="C2" s="25"/>
      <c r="E2" s="28"/>
      <c r="F2" s="25"/>
      <c r="G2" s="25"/>
      <c r="I2" s="335" t="s">
        <v>257</v>
      </c>
      <c r="J2" s="335"/>
      <c r="K2" s="28"/>
    </row>
    <row r="3" spans="1:52" s="134" customFormat="1" ht="30.75" customHeight="1">
      <c r="B3" s="24"/>
      <c r="C3" s="24"/>
      <c r="D3" s="24"/>
      <c r="I3" s="26"/>
      <c r="J3" s="26"/>
      <c r="K3" s="26"/>
      <c r="L3" s="26"/>
    </row>
    <row r="4" spans="1:52" s="134" customFormat="1" ht="30.75" customHeight="1">
      <c r="B4" s="24"/>
      <c r="C4" s="24"/>
      <c r="D4" s="24"/>
      <c r="I4" s="26"/>
      <c r="J4" s="26"/>
      <c r="K4" s="26"/>
      <c r="L4" s="26"/>
    </row>
    <row r="5" spans="1:52" s="262" customFormat="1" ht="60" customHeight="1">
      <c r="B5" s="330" t="s">
        <v>86</v>
      </c>
      <c r="C5" s="330"/>
      <c r="D5" s="330"/>
      <c r="E5" s="330"/>
      <c r="F5" s="330"/>
      <c r="G5" s="330"/>
      <c r="H5" s="330"/>
      <c r="I5" s="330"/>
      <c r="J5" s="330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264"/>
      <c r="AQ5" s="264"/>
      <c r="AR5" s="263"/>
      <c r="AS5" s="263"/>
      <c r="AT5" s="263"/>
      <c r="AU5" s="263"/>
      <c r="AV5" s="263"/>
      <c r="AW5" s="265"/>
      <c r="AX5" s="265"/>
      <c r="AY5" s="265"/>
    </row>
    <row r="6" spans="1:52" s="266" customFormat="1" ht="30" customHeight="1">
      <c r="B6" s="331" t="s">
        <v>237</v>
      </c>
      <c r="C6" s="331"/>
      <c r="D6" s="331"/>
      <c r="E6" s="331"/>
      <c r="F6" s="331"/>
      <c r="G6" s="331"/>
      <c r="H6" s="331"/>
      <c r="I6" s="331"/>
      <c r="J6" s="331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69"/>
      <c r="AM6" s="269"/>
      <c r="AN6" s="269"/>
      <c r="AO6" s="269"/>
      <c r="AP6" s="264"/>
      <c r="AQ6" s="264"/>
      <c r="AR6" s="269"/>
      <c r="AS6" s="269"/>
      <c r="AT6" s="269"/>
      <c r="AU6" s="269"/>
      <c r="AV6" s="269"/>
      <c r="AW6" s="268"/>
      <c r="AX6" s="268"/>
      <c r="AY6" s="268"/>
      <c r="AZ6" s="268"/>
    </row>
    <row r="7" spans="1:52" ht="30" customHeight="1">
      <c r="B7" s="121"/>
      <c r="M7" s="32"/>
      <c r="N7" s="32"/>
      <c r="O7" s="32"/>
    </row>
    <row r="8" spans="1:52" ht="30" customHeight="1">
      <c r="A8" s="142"/>
      <c r="B8" s="352" t="s">
        <v>80</v>
      </c>
      <c r="C8" s="336" t="s">
        <v>40</v>
      </c>
      <c r="D8" s="361" t="s">
        <v>83</v>
      </c>
      <c r="E8" s="361"/>
      <c r="F8" s="361"/>
      <c r="G8" s="361"/>
      <c r="H8" s="361"/>
      <c r="I8" s="361"/>
      <c r="J8" s="361"/>
      <c r="K8" s="142"/>
      <c r="N8" s="32"/>
      <c r="O8" s="32"/>
      <c r="P8" s="32"/>
    </row>
    <row r="9" spans="1:52" ht="30" customHeight="1">
      <c r="A9" s="142"/>
      <c r="B9" s="352"/>
      <c r="C9" s="336"/>
      <c r="D9" s="197" t="s">
        <v>32</v>
      </c>
      <c r="E9" s="197" t="s">
        <v>33</v>
      </c>
      <c r="F9" s="197" t="s">
        <v>34</v>
      </c>
      <c r="G9" s="197" t="s">
        <v>181</v>
      </c>
      <c r="H9" s="197" t="s">
        <v>182</v>
      </c>
      <c r="I9" s="197" t="s">
        <v>76</v>
      </c>
      <c r="J9" s="182" t="s">
        <v>31</v>
      </c>
      <c r="K9" s="142"/>
      <c r="N9" s="32"/>
      <c r="O9" s="32"/>
      <c r="P9" s="32"/>
    </row>
    <row r="10" spans="1:52" ht="30" customHeight="1">
      <c r="A10" s="142"/>
      <c r="B10" s="86" t="s">
        <v>15</v>
      </c>
      <c r="C10" s="52" t="s">
        <v>42</v>
      </c>
      <c r="D10" s="143">
        <v>660.48190715321846</v>
      </c>
      <c r="E10" s="143">
        <v>150.85092913540009</v>
      </c>
      <c r="F10" s="143">
        <v>532.97631900071951</v>
      </c>
      <c r="G10" s="143">
        <v>0</v>
      </c>
      <c r="H10" s="143">
        <v>0</v>
      </c>
      <c r="I10" s="143">
        <v>39.523763645583486</v>
      </c>
      <c r="J10" s="144">
        <f>+SUM(D10:I10)</f>
        <v>1383.8329189349215</v>
      </c>
      <c r="K10" s="142"/>
      <c r="N10" s="32"/>
      <c r="O10" s="32"/>
      <c r="P10" s="32"/>
    </row>
    <row r="11" spans="1:52" ht="30" customHeight="1">
      <c r="A11" s="142"/>
      <c r="B11" s="145" t="s">
        <v>38</v>
      </c>
      <c r="C11" s="146" t="s">
        <v>44</v>
      </c>
      <c r="D11" s="132">
        <v>2124.0819621936444</v>
      </c>
      <c r="E11" s="132">
        <v>0</v>
      </c>
      <c r="F11" s="132">
        <v>737.34724070578466</v>
      </c>
      <c r="G11" s="132">
        <v>6.1469988241843989</v>
      </c>
      <c r="H11" s="132">
        <v>0</v>
      </c>
      <c r="I11" s="132">
        <v>0</v>
      </c>
      <c r="J11" s="133">
        <f>+SUM(D11:I11)</f>
        <v>2867.5762017236134</v>
      </c>
      <c r="K11" s="142"/>
      <c r="N11" s="32"/>
      <c r="O11" s="32"/>
      <c r="P11" s="32"/>
    </row>
    <row r="12" spans="1:52" ht="30" customHeight="1">
      <c r="A12" s="142"/>
      <c r="B12" s="86" t="s">
        <v>16</v>
      </c>
      <c r="C12" s="52" t="s">
        <v>41</v>
      </c>
      <c r="D12" s="143">
        <v>7299.4415514134989</v>
      </c>
      <c r="E12" s="143">
        <v>0</v>
      </c>
      <c r="F12" s="143">
        <v>2625.6449566400001</v>
      </c>
      <c r="G12" s="143">
        <v>0</v>
      </c>
      <c r="H12" s="143">
        <v>688.5378934324001</v>
      </c>
      <c r="I12" s="143">
        <v>446.94189840000001</v>
      </c>
      <c r="J12" s="144">
        <f t="shared" ref="J12:J25" si="0">+SUM(D12:I12)</f>
        <v>11060.566299885899</v>
      </c>
      <c r="K12" s="142"/>
      <c r="N12" s="32"/>
      <c r="O12" s="32"/>
      <c r="P12" s="32"/>
    </row>
    <row r="13" spans="1:52" ht="30" customHeight="1">
      <c r="A13" s="142"/>
      <c r="B13" s="145" t="s">
        <v>17</v>
      </c>
      <c r="C13" s="146" t="s">
        <v>49</v>
      </c>
      <c r="D13" s="132">
        <v>1715.6140651283349</v>
      </c>
      <c r="E13" s="132">
        <v>0</v>
      </c>
      <c r="F13" s="132">
        <v>224.73020930576419</v>
      </c>
      <c r="G13" s="132">
        <v>0</v>
      </c>
      <c r="H13" s="132">
        <v>0</v>
      </c>
      <c r="I13" s="132">
        <v>165.202821</v>
      </c>
      <c r="J13" s="133">
        <f t="shared" si="0"/>
        <v>2105.547095434099</v>
      </c>
      <c r="K13" s="142"/>
      <c r="N13" s="32"/>
      <c r="O13" s="32"/>
      <c r="P13" s="32"/>
    </row>
    <row r="14" spans="1:52" ht="30" customHeight="1">
      <c r="A14" s="142"/>
      <c r="B14" s="86" t="s">
        <v>18</v>
      </c>
      <c r="C14" s="52" t="s">
        <v>46</v>
      </c>
      <c r="D14" s="143">
        <v>8530.5870265244994</v>
      </c>
      <c r="E14" s="143">
        <v>0</v>
      </c>
      <c r="F14" s="143">
        <v>207.84087613439999</v>
      </c>
      <c r="G14" s="143">
        <v>462.39339788460001</v>
      </c>
      <c r="H14" s="143">
        <v>46.771818719999999</v>
      </c>
      <c r="I14" s="143">
        <v>532.64958009999998</v>
      </c>
      <c r="J14" s="144">
        <f t="shared" si="0"/>
        <v>9780.2426993634999</v>
      </c>
      <c r="K14" s="142"/>
      <c r="N14" s="32"/>
      <c r="O14" s="32"/>
      <c r="P14" s="32"/>
    </row>
    <row r="15" spans="1:52" ht="30" customHeight="1">
      <c r="A15" s="142"/>
      <c r="B15" s="145" t="s">
        <v>19</v>
      </c>
      <c r="C15" s="146" t="s">
        <v>42</v>
      </c>
      <c r="D15" s="132">
        <v>452.23570035299878</v>
      </c>
      <c r="E15" s="132">
        <v>100.21824181922187</v>
      </c>
      <c r="F15" s="132">
        <v>288.55614364887731</v>
      </c>
      <c r="G15" s="132">
        <v>0</v>
      </c>
      <c r="H15" s="132">
        <v>0</v>
      </c>
      <c r="I15" s="132">
        <v>0</v>
      </c>
      <c r="J15" s="133">
        <f t="shared" si="0"/>
        <v>841.01008582109796</v>
      </c>
      <c r="K15" s="142"/>
      <c r="N15" s="32"/>
      <c r="O15" s="32"/>
      <c r="P15" s="32"/>
    </row>
    <row r="16" spans="1:52" ht="30" customHeight="1">
      <c r="A16" s="142"/>
      <c r="B16" s="86" t="s">
        <v>20</v>
      </c>
      <c r="C16" s="52" t="s">
        <v>46</v>
      </c>
      <c r="D16" s="143">
        <v>1396.8062360400002</v>
      </c>
      <c r="E16" s="143">
        <v>0</v>
      </c>
      <c r="F16" s="143">
        <v>200.88652751999999</v>
      </c>
      <c r="G16" s="143">
        <v>0</v>
      </c>
      <c r="H16" s="143">
        <v>0</v>
      </c>
      <c r="I16" s="143">
        <v>24.805811200000001</v>
      </c>
      <c r="J16" s="144">
        <f t="shared" si="0"/>
        <v>1622.4985747600003</v>
      </c>
      <c r="K16" s="142"/>
      <c r="N16" s="32"/>
      <c r="O16" s="32"/>
      <c r="P16" s="32"/>
    </row>
    <row r="17" spans="1:16" ht="30" customHeight="1">
      <c r="A17" s="142"/>
      <c r="B17" s="145" t="s">
        <v>21</v>
      </c>
      <c r="C17" s="146" t="s">
        <v>46</v>
      </c>
      <c r="D17" s="132">
        <v>361.29551898</v>
      </c>
      <c r="E17" s="132">
        <v>0</v>
      </c>
      <c r="F17" s="132">
        <v>117.22317889230769</v>
      </c>
      <c r="G17" s="132">
        <v>0</v>
      </c>
      <c r="H17" s="132">
        <v>0</v>
      </c>
      <c r="I17" s="132">
        <v>0</v>
      </c>
      <c r="J17" s="133">
        <f t="shared" si="0"/>
        <v>478.51869787230771</v>
      </c>
      <c r="K17" s="142"/>
      <c r="N17" s="32"/>
      <c r="O17" s="32"/>
      <c r="P17" s="32"/>
    </row>
    <row r="18" spans="1:16" ht="30" customHeight="1">
      <c r="A18" s="142"/>
      <c r="B18" s="86" t="s">
        <v>22</v>
      </c>
      <c r="C18" s="52" t="s">
        <v>67</v>
      </c>
      <c r="D18" s="143">
        <v>1779.9280290817894</v>
      </c>
      <c r="E18" s="143">
        <v>0</v>
      </c>
      <c r="F18" s="143">
        <v>1730.1902516524503</v>
      </c>
      <c r="G18" s="143">
        <v>92.769673010820426</v>
      </c>
      <c r="H18" s="143">
        <v>546.42467288938144</v>
      </c>
      <c r="I18" s="143">
        <v>0</v>
      </c>
      <c r="J18" s="144">
        <f t="shared" si="0"/>
        <v>4149.3126266344416</v>
      </c>
      <c r="K18" s="142"/>
      <c r="N18" s="32"/>
      <c r="O18" s="32"/>
      <c r="P18" s="32"/>
    </row>
    <row r="19" spans="1:16" ht="30" customHeight="1">
      <c r="A19" s="142"/>
      <c r="B19" s="145" t="s">
        <v>23</v>
      </c>
      <c r="C19" s="146" t="s">
        <v>48</v>
      </c>
      <c r="D19" s="132">
        <v>103.8537</v>
      </c>
      <c r="E19" s="132">
        <v>0</v>
      </c>
      <c r="F19" s="132">
        <v>172.60445978681511</v>
      </c>
      <c r="G19" s="132">
        <v>0</v>
      </c>
      <c r="H19" s="132">
        <v>0</v>
      </c>
      <c r="I19" s="132">
        <v>0</v>
      </c>
      <c r="J19" s="133">
        <f t="shared" si="0"/>
        <v>276.45815978681514</v>
      </c>
      <c r="K19" s="142"/>
      <c r="N19" s="32"/>
      <c r="O19" s="32"/>
      <c r="P19" s="32"/>
    </row>
    <row r="20" spans="1:16" ht="30" customHeight="1">
      <c r="A20" s="142"/>
      <c r="B20" s="86" t="s">
        <v>24</v>
      </c>
      <c r="C20" s="52" t="s">
        <v>42</v>
      </c>
      <c r="D20" s="143">
        <v>735.36750478418685</v>
      </c>
      <c r="E20" s="143">
        <v>168.6694939563499</v>
      </c>
      <c r="F20" s="143">
        <v>375.28729151686775</v>
      </c>
      <c r="G20" s="143">
        <v>0</v>
      </c>
      <c r="H20" s="143">
        <v>0</v>
      </c>
      <c r="I20" s="143">
        <v>32.630273005506048</v>
      </c>
      <c r="J20" s="144">
        <f t="shared" si="0"/>
        <v>1311.9545632629106</v>
      </c>
      <c r="K20" s="142"/>
      <c r="N20" s="32"/>
      <c r="O20" s="32"/>
      <c r="P20" s="32"/>
    </row>
    <row r="21" spans="1:16" ht="30" customHeight="1">
      <c r="A21" s="142"/>
      <c r="B21" s="145" t="s">
        <v>25</v>
      </c>
      <c r="C21" s="146" t="s">
        <v>42</v>
      </c>
      <c r="D21" s="132">
        <v>2485.7217237479999</v>
      </c>
      <c r="E21" s="132">
        <v>726.53870205428552</v>
      </c>
      <c r="F21" s="132">
        <v>1315.343330973433</v>
      </c>
      <c r="G21" s="132">
        <v>0</v>
      </c>
      <c r="H21" s="132">
        <v>830.04478412307685</v>
      </c>
      <c r="I21" s="132">
        <v>112.21210661333332</v>
      </c>
      <c r="J21" s="133">
        <f t="shared" si="0"/>
        <v>5469.8606475121287</v>
      </c>
      <c r="K21" s="142"/>
      <c r="N21" s="32"/>
      <c r="O21" s="32"/>
      <c r="P21" s="32"/>
    </row>
    <row r="22" spans="1:16" ht="30" customHeight="1">
      <c r="A22" s="142"/>
      <c r="B22" s="86" t="s">
        <v>26</v>
      </c>
      <c r="C22" s="52" t="s">
        <v>45</v>
      </c>
      <c r="D22" s="143">
        <v>244.50442741499998</v>
      </c>
      <c r="E22" s="143">
        <v>0</v>
      </c>
      <c r="F22" s="143">
        <v>239.85052479999999</v>
      </c>
      <c r="G22" s="143">
        <v>0</v>
      </c>
      <c r="H22" s="143">
        <v>0</v>
      </c>
      <c r="I22" s="143">
        <v>0</v>
      </c>
      <c r="J22" s="144">
        <f t="shared" si="0"/>
        <v>484.35495221499997</v>
      </c>
      <c r="K22" s="142"/>
      <c r="N22" s="32"/>
      <c r="O22" s="32"/>
      <c r="P22" s="32"/>
    </row>
    <row r="23" spans="1:16" ht="30" customHeight="1">
      <c r="A23" s="142"/>
      <c r="B23" s="145" t="s">
        <v>27</v>
      </c>
      <c r="C23" s="146" t="s">
        <v>43</v>
      </c>
      <c r="D23" s="132">
        <v>1035.9972598918725</v>
      </c>
      <c r="E23" s="132">
        <v>0</v>
      </c>
      <c r="F23" s="132">
        <v>510.69401133150473</v>
      </c>
      <c r="G23" s="132">
        <v>3.1613277932340891</v>
      </c>
      <c r="H23" s="132">
        <v>90.856174603654665</v>
      </c>
      <c r="I23" s="132">
        <v>299.59161660000001</v>
      </c>
      <c r="J23" s="133">
        <f t="shared" si="0"/>
        <v>1940.3003902202659</v>
      </c>
      <c r="K23" s="142"/>
    </row>
    <row r="24" spans="1:16" ht="30" customHeight="1">
      <c r="A24" s="142"/>
      <c r="B24" s="86" t="s">
        <v>28</v>
      </c>
      <c r="C24" s="53" t="s">
        <v>42</v>
      </c>
      <c r="D24" s="143">
        <v>5705.2272974422849</v>
      </c>
      <c r="E24" s="143">
        <v>1328.9642334708435</v>
      </c>
      <c r="F24" s="143">
        <v>1633.8300427365425</v>
      </c>
      <c r="G24" s="143">
        <v>0</v>
      </c>
      <c r="H24" s="143">
        <v>0</v>
      </c>
      <c r="I24" s="143">
        <v>678.61737767108298</v>
      </c>
      <c r="J24" s="144">
        <f t="shared" si="0"/>
        <v>9346.6389513207541</v>
      </c>
      <c r="K24" s="142"/>
    </row>
    <row r="25" spans="1:16" ht="30" customHeight="1">
      <c r="A25" s="142"/>
      <c r="B25" s="357" t="s">
        <v>70</v>
      </c>
      <c r="C25" s="357"/>
      <c r="D25" s="207">
        <f t="shared" ref="D25:I25" si="1">+SUM(D10:D24)</f>
        <v>34631.143910149323</v>
      </c>
      <c r="E25" s="207">
        <f t="shared" si="1"/>
        <v>2475.2416004361012</v>
      </c>
      <c r="F25" s="207">
        <f t="shared" si="1"/>
        <v>10913.005364645467</v>
      </c>
      <c r="G25" s="207">
        <f t="shared" si="1"/>
        <v>564.47139751283896</v>
      </c>
      <c r="H25" s="207">
        <f t="shared" si="1"/>
        <v>2202.6353437685129</v>
      </c>
      <c r="I25" s="207">
        <f t="shared" si="1"/>
        <v>2332.1752482355059</v>
      </c>
      <c r="J25" s="214">
        <f t="shared" si="0"/>
        <v>53118.67286474775</v>
      </c>
      <c r="K25" s="142"/>
    </row>
    <row r="26" spans="1:16" ht="30" customHeight="1">
      <c r="A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6" s="122" customFormat="1" ht="25" customHeight="1">
      <c r="B27" s="364" t="s">
        <v>173</v>
      </c>
      <c r="C27" s="364"/>
      <c r="D27" s="364"/>
      <c r="E27" s="364"/>
      <c r="F27" s="364"/>
      <c r="G27" s="364"/>
      <c r="H27" s="364"/>
      <c r="I27" s="364"/>
      <c r="J27" s="364"/>
      <c r="K27" s="142"/>
    </row>
    <row r="28" spans="1:16" s="122" customFormat="1" ht="25" customHeight="1">
      <c r="B28" s="365" t="s">
        <v>174</v>
      </c>
      <c r="C28" s="365"/>
      <c r="D28" s="365"/>
      <c r="E28" s="365"/>
      <c r="F28" s="365"/>
      <c r="G28" s="365"/>
      <c r="H28" s="365"/>
      <c r="I28" s="365"/>
      <c r="J28" s="365"/>
      <c r="K28" s="142"/>
    </row>
    <row r="29" spans="1:16" s="122" customFormat="1" ht="25" customHeight="1">
      <c r="B29" s="366" t="s">
        <v>208</v>
      </c>
      <c r="C29" s="366"/>
      <c r="D29" s="366"/>
      <c r="E29" s="366"/>
      <c r="F29" s="366"/>
      <c r="G29" s="366"/>
      <c r="H29" s="366"/>
      <c r="I29" s="366"/>
      <c r="J29" s="366"/>
      <c r="K29" s="142"/>
    </row>
    <row r="30" spans="1:16" s="122" customFormat="1" ht="25" customHeight="1">
      <c r="B30" s="367" t="s">
        <v>238</v>
      </c>
      <c r="C30" s="367"/>
      <c r="D30" s="367"/>
      <c r="E30" s="367"/>
      <c r="F30" s="367"/>
      <c r="G30" s="367"/>
      <c r="H30" s="367"/>
      <c r="I30" s="367"/>
      <c r="J30" s="367"/>
      <c r="K30" s="142"/>
    </row>
    <row r="31" spans="1:16" ht="30" customHeight="1">
      <c r="A31" s="147"/>
      <c r="C31" s="142"/>
      <c r="D31" s="142"/>
      <c r="E31" s="142"/>
      <c r="F31" s="142"/>
      <c r="G31" s="142"/>
      <c r="H31" s="142"/>
      <c r="I31" s="142"/>
      <c r="J31" s="142"/>
      <c r="K31" s="142"/>
    </row>
    <row r="32" spans="1:16" s="255" customFormat="1" ht="30" customHeight="1">
      <c r="B32" s="253" t="s">
        <v>216</v>
      </c>
      <c r="C32" s="254"/>
      <c r="D32" s="254"/>
      <c r="E32" s="254"/>
      <c r="G32" s="256"/>
      <c r="H32" s="256"/>
      <c r="I32" s="368" t="s">
        <v>217</v>
      </c>
      <c r="J32" s="368"/>
      <c r="K32" s="256"/>
      <c r="O32" s="259"/>
    </row>
    <row r="33" spans="1:19" s="55" customFormat="1" ht="30" customHeight="1">
      <c r="A33" s="54"/>
      <c r="B33" s="221"/>
      <c r="C33" s="222"/>
      <c r="D33" s="222"/>
      <c r="E33" s="222"/>
      <c r="F33" s="222"/>
      <c r="G33" s="54"/>
      <c r="H33" s="54"/>
      <c r="I33" s="54"/>
      <c r="J33" s="54"/>
      <c r="K33" s="54"/>
    </row>
    <row r="34" spans="1:19" s="55" customFormat="1" ht="50" customHeight="1">
      <c r="A34" s="54"/>
      <c r="B34" s="328" t="s">
        <v>103</v>
      </c>
      <c r="C34" s="328"/>
      <c r="D34" s="328"/>
      <c r="E34" s="328"/>
      <c r="F34" s="328"/>
      <c r="G34" s="328"/>
      <c r="H34" s="328"/>
      <c r="I34" s="328"/>
      <c r="J34" s="328"/>
      <c r="K34" s="223"/>
      <c r="L34" s="223"/>
      <c r="M34" s="223"/>
      <c r="N34" s="223"/>
      <c r="O34" s="223"/>
      <c r="P34" s="223"/>
      <c r="Q34" s="223"/>
      <c r="R34" s="223"/>
      <c r="S34" s="223"/>
    </row>
    <row r="35" spans="1:19" ht="30" customHeight="1">
      <c r="A35" s="148"/>
      <c r="B35" s="149"/>
      <c r="C35" s="142"/>
      <c r="D35" s="142"/>
      <c r="E35" s="142"/>
      <c r="F35" s="142"/>
      <c r="G35" s="142"/>
      <c r="H35" s="142"/>
      <c r="I35" s="142"/>
      <c r="J35" s="142"/>
      <c r="K35" s="142"/>
    </row>
  </sheetData>
  <mergeCells count="13">
    <mergeCell ref="B34:J34"/>
    <mergeCell ref="I2:J2"/>
    <mergeCell ref="B27:J27"/>
    <mergeCell ref="B28:J28"/>
    <mergeCell ref="B29:J29"/>
    <mergeCell ref="B30:J30"/>
    <mergeCell ref="I32:J32"/>
    <mergeCell ref="B5:J5"/>
    <mergeCell ref="B6:J6"/>
    <mergeCell ref="B25:C25"/>
    <mergeCell ref="B8:B9"/>
    <mergeCell ref="D8:J8"/>
    <mergeCell ref="C8:C9"/>
  </mergeCells>
  <phoneticPr fontId="9" type="noConversion"/>
  <hyperlinks>
    <hyperlink ref="B34" location="Índice!A1" display="Volver al índice"/>
    <hyperlink ref="I32" location="'16'!A1" display="Siguiente   "/>
    <hyperlink ref="B32" location="'14'!A1" display="  Atrás "/>
    <hyperlink ref="O32" location="G3.b!A1" display="G3.b!A1"/>
    <hyperlink ref="J32" location="'16'!A1" display="'16'!A1"/>
  </hyperlinks>
  <pageMargins left="0.75000000000000011" right="0.75000000000000011" top="1.4000000000000001" bottom="1" header="0" footer="0"/>
  <pageSetup scale="61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A37"/>
  <sheetViews>
    <sheetView showGridLines="0" workbookViewId="0"/>
  </sheetViews>
  <sheetFormatPr baseColWidth="10" defaultColWidth="12.83203125" defaultRowHeight="30" customHeight="1" x14ac:dyDescent="0"/>
  <cols>
    <col min="1" max="1" width="12.83203125" style="3"/>
    <col min="2" max="2" width="25.83203125" style="3" customWidth="1"/>
    <col min="3" max="3" width="15.5" style="3" customWidth="1"/>
    <col min="4" max="4" width="18.83203125" style="3" customWidth="1"/>
    <col min="5" max="5" width="17.6640625" style="3" customWidth="1"/>
    <col min="6" max="6" width="18.5" style="3" customWidth="1"/>
    <col min="7" max="8" width="12.83203125" style="3"/>
    <col min="9" max="9" width="24.33203125" style="3" customWidth="1"/>
    <col min="10" max="16384" width="12.83203125" style="3"/>
  </cols>
  <sheetData>
    <row r="1" spans="1:53" s="134" customFormat="1" ht="30.75" customHeight="1"/>
    <row r="2" spans="1:53" s="134" customFormat="1" ht="62" customHeight="1">
      <c r="C2" s="25"/>
      <c r="E2" s="28"/>
      <c r="F2" s="25"/>
      <c r="G2" s="25"/>
      <c r="I2" s="335" t="s">
        <v>257</v>
      </c>
      <c r="J2" s="335"/>
      <c r="K2" s="28"/>
    </row>
    <row r="3" spans="1:53" s="134" customFormat="1" ht="30.75" customHeight="1">
      <c r="B3" s="24"/>
      <c r="C3" s="24"/>
      <c r="D3" s="24"/>
      <c r="I3" s="26"/>
      <c r="J3" s="26"/>
      <c r="K3" s="26"/>
      <c r="L3" s="26"/>
    </row>
    <row r="4" spans="1:53" s="7" customFormat="1" ht="30" customHeight="1">
      <c r="AC4" s="8"/>
      <c r="AD4" s="8"/>
      <c r="AE4" s="8"/>
      <c r="AF4" s="8"/>
      <c r="AG4" s="8"/>
      <c r="AH4" s="8"/>
      <c r="AI4" s="8"/>
      <c r="AJ4" s="8"/>
      <c r="AK4" s="8"/>
      <c r="AL4" s="9"/>
      <c r="AM4" s="9"/>
    </row>
    <row r="5" spans="1:53" s="272" customFormat="1" ht="60" customHeight="1">
      <c r="B5" s="372" t="s">
        <v>86</v>
      </c>
      <c r="C5" s="372"/>
      <c r="D5" s="372"/>
      <c r="E5" s="372"/>
      <c r="F5" s="372"/>
      <c r="G5" s="372"/>
      <c r="H5" s="372"/>
      <c r="I5" s="372"/>
      <c r="J5" s="372"/>
      <c r="K5" s="273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P5" s="274"/>
      <c r="AQ5" s="275"/>
      <c r="AR5" s="275"/>
      <c r="AS5" s="274"/>
      <c r="AT5" s="274"/>
      <c r="AU5" s="274"/>
      <c r="AV5" s="274"/>
      <c r="AW5" s="274"/>
      <c r="AX5" s="276"/>
      <c r="AY5" s="276"/>
      <c r="AZ5" s="276"/>
    </row>
    <row r="6" spans="1:53" s="277" customFormat="1" ht="30" customHeight="1">
      <c r="B6" s="373" t="s">
        <v>235</v>
      </c>
      <c r="C6" s="373"/>
      <c r="D6" s="373"/>
      <c r="E6" s="373"/>
      <c r="F6" s="373"/>
      <c r="G6" s="373"/>
      <c r="H6" s="373"/>
      <c r="I6" s="373"/>
      <c r="J6" s="373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9"/>
      <c r="AN6" s="279"/>
      <c r="AO6" s="279"/>
      <c r="AP6" s="279"/>
      <c r="AQ6" s="280"/>
      <c r="AR6" s="280"/>
      <c r="AS6" s="279"/>
      <c r="AT6" s="279"/>
      <c r="AU6" s="279"/>
      <c r="AV6" s="279"/>
      <c r="AW6" s="279"/>
      <c r="AX6" s="281"/>
      <c r="AY6" s="281"/>
      <c r="AZ6" s="281"/>
      <c r="BA6" s="281"/>
    </row>
    <row r="7" spans="1:53" ht="30" customHeight="1">
      <c r="A7" s="10"/>
      <c r="B7" s="11"/>
      <c r="C7" s="11"/>
      <c r="D7" s="11"/>
      <c r="E7" s="11"/>
      <c r="F7" s="11"/>
      <c r="G7" s="11"/>
      <c r="H7" s="11"/>
      <c r="I7" s="11"/>
      <c r="J7" s="10"/>
      <c r="K7" s="10"/>
      <c r="L7" s="10"/>
      <c r="M7" s="10"/>
    </row>
    <row r="8" spans="1:53" ht="30" customHeight="1">
      <c r="A8" s="10"/>
      <c r="B8" s="374" t="s">
        <v>80</v>
      </c>
      <c r="C8" s="375" t="s">
        <v>40</v>
      </c>
      <c r="D8" s="374" t="s">
        <v>82</v>
      </c>
      <c r="E8" s="374"/>
      <c r="F8" s="374"/>
      <c r="G8" s="374"/>
      <c r="H8" s="374"/>
      <c r="I8" s="374"/>
      <c r="J8" s="374"/>
      <c r="K8" s="10"/>
      <c r="L8" s="10"/>
      <c r="M8" s="10"/>
    </row>
    <row r="9" spans="1:53" ht="30" customHeight="1">
      <c r="A9" s="10"/>
      <c r="B9" s="374"/>
      <c r="C9" s="375"/>
      <c r="D9" s="195" t="s">
        <v>32</v>
      </c>
      <c r="E9" s="195" t="s">
        <v>33</v>
      </c>
      <c r="F9" s="195" t="s">
        <v>34</v>
      </c>
      <c r="G9" s="195" t="s">
        <v>179</v>
      </c>
      <c r="H9" s="195" t="s">
        <v>180</v>
      </c>
      <c r="I9" s="195" t="s">
        <v>76</v>
      </c>
      <c r="J9" s="196" t="s">
        <v>31</v>
      </c>
      <c r="K9" s="10"/>
      <c r="L9" s="10"/>
      <c r="M9" s="10"/>
    </row>
    <row r="10" spans="1:53" ht="30" customHeight="1">
      <c r="A10" s="10"/>
      <c r="B10" s="151" t="s">
        <v>15</v>
      </c>
      <c r="C10" s="152" t="s">
        <v>42</v>
      </c>
      <c r="D10" s="150">
        <v>0.47728443088459249</v>
      </c>
      <c r="E10" s="150">
        <v>0.10900949606799624</v>
      </c>
      <c r="F10" s="150">
        <v>0.38514499236723548</v>
      </c>
      <c r="G10" s="150"/>
      <c r="H10" s="150"/>
      <c r="I10" s="150">
        <v>2.8561080680175811E-2</v>
      </c>
      <c r="J10" s="150">
        <v>1</v>
      </c>
      <c r="K10" s="10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53" ht="30" customHeight="1">
      <c r="A11" s="10"/>
      <c r="B11" s="140" t="s">
        <v>38</v>
      </c>
      <c r="C11" s="141" t="s">
        <v>44</v>
      </c>
      <c r="D11" s="154">
        <v>0.74072380741509947</v>
      </c>
      <c r="E11" s="154"/>
      <c r="F11" s="154">
        <v>0.257132570797103</v>
      </c>
      <c r="G11" s="154"/>
      <c r="H11" s="154"/>
      <c r="I11" s="154"/>
      <c r="J11" s="154">
        <v>1</v>
      </c>
      <c r="K11" s="10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53" ht="30" customHeight="1">
      <c r="A12" s="10"/>
      <c r="B12" s="151" t="s">
        <v>16</v>
      </c>
      <c r="C12" s="152" t="s">
        <v>41</v>
      </c>
      <c r="D12" s="150">
        <v>0.659951882526015</v>
      </c>
      <c r="E12" s="150"/>
      <c r="F12" s="150">
        <v>0.23738793163484642</v>
      </c>
      <c r="G12" s="150"/>
      <c r="H12" s="150">
        <v>6.2251594969373589E-2</v>
      </c>
      <c r="I12" s="150">
        <v>4.0408590869765018E-2</v>
      </c>
      <c r="J12" s="150">
        <v>1</v>
      </c>
      <c r="K12" s="10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53" ht="30" customHeight="1">
      <c r="A13" s="10"/>
      <c r="B13" s="140" t="s">
        <v>17</v>
      </c>
      <c r="C13" s="141" t="s">
        <v>49</v>
      </c>
      <c r="D13" s="154">
        <v>0.81480678767464387</v>
      </c>
      <c r="E13" s="154"/>
      <c r="F13" s="154">
        <v>0.10673245437876645</v>
      </c>
      <c r="G13" s="154"/>
      <c r="H13" s="154"/>
      <c r="I13" s="154">
        <v>7.8460757946589771E-2</v>
      </c>
      <c r="J13" s="154">
        <v>1</v>
      </c>
      <c r="K13" s="10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53" ht="30" customHeight="1">
      <c r="A14" s="10"/>
      <c r="B14" s="151" t="s">
        <v>18</v>
      </c>
      <c r="C14" s="152" t="s">
        <v>46</v>
      </c>
      <c r="D14" s="150">
        <v>0.87222651714764421</v>
      </c>
      <c r="E14" s="150"/>
      <c r="F14" s="150">
        <v>2.1251095961854434E-2</v>
      </c>
      <c r="G14" s="150">
        <v>4.7278315282982972E-2</v>
      </c>
      <c r="H14" s="150"/>
      <c r="I14" s="150">
        <v>5.4461795731783315E-2</v>
      </c>
      <c r="J14" s="150">
        <v>1</v>
      </c>
      <c r="K14" s="10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53" ht="30" customHeight="1">
      <c r="A15" s="10"/>
      <c r="B15" s="140" t="s">
        <v>19</v>
      </c>
      <c r="C15" s="141" t="s">
        <v>42</v>
      </c>
      <c r="D15" s="154">
        <v>0.53772922343906304</v>
      </c>
      <c r="E15" s="154">
        <v>0.1191641378728252</v>
      </c>
      <c r="F15" s="154">
        <v>0.34310663868811175</v>
      </c>
      <c r="G15" s="154"/>
      <c r="H15" s="154"/>
      <c r="I15" s="154"/>
      <c r="J15" s="154">
        <v>1</v>
      </c>
      <c r="K15" s="10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53" ht="30" customHeight="1">
      <c r="A16" s="10"/>
      <c r="B16" s="151" t="s">
        <v>20</v>
      </c>
      <c r="C16" s="152" t="s">
        <v>46</v>
      </c>
      <c r="D16" s="150">
        <v>0.8608982822968676</v>
      </c>
      <c r="E16" s="150"/>
      <c r="F16" s="150">
        <v>0.12381306871084005</v>
      </c>
      <c r="G16" s="150"/>
      <c r="H16" s="150"/>
      <c r="I16" s="150">
        <v>1.5288648992292195E-2</v>
      </c>
      <c r="J16" s="150">
        <v>1</v>
      </c>
      <c r="K16" s="10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 ht="30" customHeight="1">
      <c r="A17" s="10"/>
      <c r="B17" s="140" t="s">
        <v>21</v>
      </c>
      <c r="C17" s="141" t="s">
        <v>46</v>
      </c>
      <c r="D17" s="154">
        <v>0.7550290523368669</v>
      </c>
      <c r="E17" s="154"/>
      <c r="F17" s="154">
        <v>0.2449709476631331</v>
      </c>
      <c r="G17" s="154"/>
      <c r="H17" s="154"/>
      <c r="I17" s="154"/>
      <c r="J17" s="154">
        <v>1</v>
      </c>
      <c r="K17" s="10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30" customHeight="1">
      <c r="A18" s="10"/>
      <c r="B18" s="151" t="s">
        <v>22</v>
      </c>
      <c r="C18" s="152" t="s">
        <v>67</v>
      </c>
      <c r="D18" s="150">
        <v>0.42896937137405117</v>
      </c>
      <c r="E18" s="150"/>
      <c r="F18" s="150">
        <v>0.4169823793334726</v>
      </c>
      <c r="G18" s="150">
        <v>2.2357841251905632E-2</v>
      </c>
      <c r="H18" s="150">
        <v>0.13169040804057061</v>
      </c>
      <c r="I18" s="150"/>
      <c r="J18" s="150">
        <v>1</v>
      </c>
      <c r="K18" s="10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30" customHeight="1">
      <c r="A19" s="10"/>
      <c r="B19" s="140" t="s">
        <v>23</v>
      </c>
      <c r="C19" s="141" t="s">
        <v>48</v>
      </c>
      <c r="D19" s="154">
        <v>0.37565792986571489</v>
      </c>
      <c r="E19" s="154"/>
      <c r="F19" s="154">
        <v>0.624342070134285</v>
      </c>
      <c r="G19" s="154"/>
      <c r="H19" s="154"/>
      <c r="I19" s="154"/>
      <c r="J19" s="154">
        <v>1</v>
      </c>
      <c r="K19" s="10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30" customHeight="1">
      <c r="A20" s="10"/>
      <c r="B20" s="151" t="s">
        <v>24</v>
      </c>
      <c r="C20" s="152" t="s">
        <v>42</v>
      </c>
      <c r="D20" s="150">
        <v>0.56051293648103429</v>
      </c>
      <c r="E20" s="150">
        <v>0.12856351788346895</v>
      </c>
      <c r="F20" s="150">
        <v>0.2860520493815773</v>
      </c>
      <c r="G20" s="150"/>
      <c r="H20" s="150"/>
      <c r="I20" s="150">
        <v>2.4871496253919479E-2</v>
      </c>
      <c r="J20" s="150">
        <v>1</v>
      </c>
      <c r="K20" s="10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30" customHeight="1">
      <c r="A21" s="10"/>
      <c r="B21" s="140" t="s">
        <v>25</v>
      </c>
      <c r="C21" s="141" t="s">
        <v>42</v>
      </c>
      <c r="D21" s="154">
        <v>0.45443968026472253</v>
      </c>
      <c r="E21" s="154">
        <v>0.13282581566035673</v>
      </c>
      <c r="F21" s="154">
        <v>0.24047108614580412</v>
      </c>
      <c r="G21" s="154"/>
      <c r="H21" s="154">
        <v>0.15174879903030222</v>
      </c>
      <c r="I21" s="154">
        <v>2.0514618898814369E-2</v>
      </c>
      <c r="J21" s="154">
        <v>1</v>
      </c>
      <c r="K21" s="10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 ht="30" customHeight="1">
      <c r="A22" s="10"/>
      <c r="B22" s="151" t="s">
        <v>26</v>
      </c>
      <c r="C22" s="152" t="s">
        <v>45</v>
      </c>
      <c r="D22" s="150">
        <v>0.50480422734785435</v>
      </c>
      <c r="E22" s="150"/>
      <c r="F22" s="150">
        <v>0.49519577265214565</v>
      </c>
      <c r="G22" s="150"/>
      <c r="H22" s="150"/>
      <c r="I22" s="150"/>
      <c r="J22" s="150">
        <v>1</v>
      </c>
      <c r="K22" s="10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 ht="30" customHeight="1">
      <c r="A23" s="10"/>
      <c r="B23" s="140" t="s">
        <v>27</v>
      </c>
      <c r="C23" s="141" t="s">
        <v>43</v>
      </c>
      <c r="D23" s="154">
        <v>0.53393653122662343</v>
      </c>
      <c r="E23" s="154"/>
      <c r="F23" s="154">
        <v>0.26320358121122162</v>
      </c>
      <c r="G23" s="154"/>
      <c r="H23" s="154">
        <v>4.6825829166246023E-2</v>
      </c>
      <c r="I23" s="154">
        <v>0.15440476026806854</v>
      </c>
      <c r="J23" s="154">
        <v>1</v>
      </c>
      <c r="K23" s="10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ht="30" customHeight="1">
      <c r="A24" s="10"/>
      <c r="B24" s="151" t="s">
        <v>28</v>
      </c>
      <c r="C24" s="153" t="s">
        <v>42</v>
      </c>
      <c r="D24" s="150">
        <v>0.61040415995057684</v>
      </c>
      <c r="E24" s="150">
        <v>0.14218632391733182</v>
      </c>
      <c r="F24" s="150">
        <v>0.17480401791979666</v>
      </c>
      <c r="G24" s="150"/>
      <c r="H24" s="150"/>
      <c r="I24" s="150">
        <v>7.26054982122947E-2</v>
      </c>
      <c r="J24" s="150">
        <v>1</v>
      </c>
      <c r="K24" s="10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 ht="30" customHeight="1">
      <c r="A25" s="10"/>
      <c r="B25" s="376" t="s">
        <v>70</v>
      </c>
      <c r="C25" s="376"/>
      <c r="D25" s="215">
        <f>+AVERAGE(D10:D24)</f>
        <v>0.61249165468209144</v>
      </c>
      <c r="E25" s="215">
        <v>4.6598332882649959E-2</v>
      </c>
      <c r="F25" s="215">
        <v>0.20544574583842609</v>
      </c>
      <c r="G25" s="215">
        <v>1.0626609571931735E-2</v>
      </c>
      <c r="H25" s="215">
        <v>4.1466309773531516E-2</v>
      </c>
      <c r="I25" s="215">
        <v>4.3904998420682607E-2</v>
      </c>
      <c r="J25" s="215">
        <v>1</v>
      </c>
      <c r="K25" s="10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30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4" ht="25" customHeight="1">
      <c r="A27" s="10"/>
      <c r="B27" s="369" t="s">
        <v>175</v>
      </c>
      <c r="C27" s="369"/>
      <c r="D27" s="369"/>
      <c r="E27" s="369"/>
      <c r="F27" s="369"/>
      <c r="G27" s="369"/>
      <c r="H27" s="369"/>
      <c r="I27" s="369"/>
      <c r="J27" s="369"/>
      <c r="K27" s="10"/>
      <c r="L27" s="10"/>
      <c r="M27" s="10"/>
    </row>
    <row r="28" spans="1:24" ht="25" customHeight="1">
      <c r="A28" s="10"/>
      <c r="B28" s="370" t="s">
        <v>176</v>
      </c>
      <c r="C28" s="370"/>
      <c r="D28" s="370"/>
      <c r="E28" s="370"/>
      <c r="F28" s="370"/>
      <c r="G28" s="370"/>
      <c r="H28" s="370"/>
      <c r="I28" s="370"/>
      <c r="J28" s="370"/>
      <c r="K28" s="10"/>
      <c r="L28" s="10"/>
      <c r="M28" s="10"/>
    </row>
    <row r="29" spans="1:24" ht="25" customHeight="1">
      <c r="A29" s="10"/>
      <c r="B29" s="371" t="s">
        <v>236</v>
      </c>
      <c r="C29" s="371"/>
      <c r="D29" s="371"/>
      <c r="E29" s="371"/>
      <c r="F29" s="371"/>
      <c r="G29" s="371"/>
      <c r="H29" s="371"/>
      <c r="I29" s="371"/>
      <c r="J29" s="371"/>
      <c r="K29" s="10"/>
      <c r="L29" s="10"/>
      <c r="M29" s="10"/>
    </row>
    <row r="30" spans="1:24" ht="30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24" s="255" customFormat="1" ht="30" customHeight="1">
      <c r="B31" s="253" t="s">
        <v>216</v>
      </c>
      <c r="C31" s="254"/>
      <c r="D31" s="254"/>
      <c r="E31" s="254"/>
      <c r="G31" s="256"/>
      <c r="H31" s="256"/>
      <c r="I31" s="377" t="s">
        <v>220</v>
      </c>
      <c r="J31" s="377"/>
      <c r="K31" s="256"/>
      <c r="O31" s="259"/>
    </row>
    <row r="32" spans="1:24" s="55" customFormat="1" ht="30" customHeight="1">
      <c r="A32" s="54"/>
      <c r="B32" s="221"/>
      <c r="C32" s="222"/>
      <c r="D32" s="222"/>
      <c r="E32" s="222"/>
      <c r="F32" s="222"/>
      <c r="G32" s="54"/>
      <c r="H32" s="54"/>
      <c r="I32" s="54"/>
      <c r="J32" s="54"/>
      <c r="K32" s="54"/>
    </row>
    <row r="33" spans="1:19" s="55" customFormat="1" ht="50" customHeight="1">
      <c r="A33" s="54"/>
      <c r="B33" s="328" t="s">
        <v>103</v>
      </c>
      <c r="C33" s="328"/>
      <c r="D33" s="328"/>
      <c r="E33" s="328"/>
      <c r="F33" s="328"/>
      <c r="G33" s="328"/>
      <c r="H33" s="328"/>
      <c r="I33" s="328"/>
      <c r="J33" s="328"/>
      <c r="K33" s="223"/>
      <c r="L33" s="223"/>
      <c r="M33" s="223"/>
      <c r="N33" s="223"/>
      <c r="O33" s="223"/>
      <c r="P33" s="223"/>
      <c r="Q33" s="223"/>
      <c r="R33" s="223"/>
      <c r="S33" s="223"/>
    </row>
    <row r="34" spans="1:19" ht="30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9" ht="30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9" ht="30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9" ht="30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</sheetData>
  <mergeCells count="12">
    <mergeCell ref="I2:J2"/>
    <mergeCell ref="D8:J8"/>
    <mergeCell ref="B8:B9"/>
    <mergeCell ref="C8:C9"/>
    <mergeCell ref="B25:C25"/>
    <mergeCell ref="B33:J33"/>
    <mergeCell ref="B27:J27"/>
    <mergeCell ref="B28:J28"/>
    <mergeCell ref="B29:J29"/>
    <mergeCell ref="B5:J5"/>
    <mergeCell ref="B6:J6"/>
    <mergeCell ref="I31:J31"/>
  </mergeCells>
  <phoneticPr fontId="9" type="noConversion"/>
  <hyperlinks>
    <hyperlink ref="B33" location="Índice!A1" display="Volver al índice"/>
    <hyperlink ref="I31" location="G1.a!A1" display="Siguiente   "/>
    <hyperlink ref="B31" location="'15'!A1" display="  Atrás "/>
    <hyperlink ref="O31" location="G3.b!A1" display="G3.b!A1"/>
    <hyperlink ref="J31" location="G1.a!A1" display="G1.a!A1"/>
  </hyperlinks>
  <pageMargins left="0.75000000000000011" right="0.75000000000000011" top="1.4000000000000001" bottom="1" header="0" footer="0"/>
  <pageSetup scale="61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X43"/>
  <sheetViews>
    <sheetView showGridLines="0" workbookViewId="0"/>
  </sheetViews>
  <sheetFormatPr baseColWidth="10" defaultColWidth="12.83203125" defaultRowHeight="30" customHeight="1" x14ac:dyDescent="0"/>
  <cols>
    <col min="1" max="13" width="12.83203125" style="14"/>
    <col min="14" max="14" width="23.33203125" style="14" customWidth="1"/>
    <col min="15" max="15" width="29.1640625" style="14" customWidth="1"/>
    <col min="16" max="16" width="25.1640625" style="14" customWidth="1"/>
    <col min="17" max="16384" width="12.83203125" style="14"/>
  </cols>
  <sheetData>
    <row r="1" spans="2:50" s="134" customFormat="1" ht="30.75" customHeight="1"/>
    <row r="2" spans="2:50" s="134" customFormat="1" ht="62" customHeight="1">
      <c r="C2" s="25"/>
      <c r="E2" s="28"/>
      <c r="F2" s="25"/>
      <c r="G2" s="25"/>
      <c r="K2" s="28"/>
      <c r="N2" s="335" t="s">
        <v>257</v>
      </c>
      <c r="O2" s="335"/>
      <c r="P2" s="335"/>
    </row>
    <row r="3" spans="2:50" s="134" customFormat="1" ht="30.75" customHeight="1">
      <c r="B3" s="24"/>
      <c r="C3" s="24"/>
      <c r="D3" s="24"/>
      <c r="I3" s="26"/>
      <c r="J3" s="26"/>
      <c r="K3" s="26"/>
      <c r="L3" s="26"/>
    </row>
    <row r="4" spans="2:50" s="30" customFormat="1" ht="30" customHeight="1">
      <c r="Z4" s="31"/>
      <c r="AA4" s="31"/>
      <c r="AB4" s="31"/>
      <c r="AC4" s="31"/>
      <c r="AD4" s="31"/>
      <c r="AE4" s="31"/>
      <c r="AF4" s="31"/>
      <c r="AG4" s="31"/>
      <c r="AH4" s="31"/>
      <c r="AI4" s="32"/>
      <c r="AJ4" s="32"/>
    </row>
    <row r="5" spans="2:50" s="262" customFormat="1" ht="60" customHeight="1">
      <c r="B5" s="330" t="s">
        <v>86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4"/>
      <c r="AO5" s="264"/>
      <c r="AP5" s="263"/>
      <c r="AQ5" s="263"/>
      <c r="AR5" s="263"/>
      <c r="AS5" s="263"/>
      <c r="AT5" s="263"/>
      <c r="AU5" s="265"/>
      <c r="AV5" s="265"/>
      <c r="AW5" s="265"/>
    </row>
    <row r="6" spans="2:50" s="266" customFormat="1" ht="30" customHeight="1">
      <c r="B6" s="331" t="s">
        <v>233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69"/>
      <c r="AK6" s="269"/>
      <c r="AL6" s="269"/>
      <c r="AM6" s="269"/>
      <c r="AN6" s="264"/>
      <c r="AO6" s="264"/>
      <c r="AP6" s="269"/>
      <c r="AQ6" s="269"/>
      <c r="AR6" s="269"/>
      <c r="AS6" s="269"/>
      <c r="AT6" s="269"/>
      <c r="AU6" s="268"/>
      <c r="AV6" s="268"/>
      <c r="AW6" s="268"/>
      <c r="AX6" s="268"/>
    </row>
    <row r="7" spans="2:50" s="286" customFormat="1" ht="30" customHeight="1">
      <c r="B7" s="381" t="s">
        <v>162</v>
      </c>
      <c r="C7" s="381"/>
      <c r="D7" s="381"/>
      <c r="E7" s="381"/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381"/>
      <c r="Q7" s="282"/>
      <c r="R7" s="283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4"/>
      <c r="AD7" s="284"/>
      <c r="AE7" s="285"/>
    </row>
    <row r="8" spans="2:50" s="80" customFormat="1" ht="30" customHeight="1">
      <c r="E8" s="155"/>
      <c r="G8" s="82"/>
      <c r="H8" s="82"/>
      <c r="I8" s="82"/>
      <c r="J8" s="82"/>
      <c r="K8" s="82"/>
      <c r="L8" s="82"/>
      <c r="M8" s="100"/>
      <c r="N8" s="102"/>
      <c r="O8" s="102"/>
      <c r="P8" s="102"/>
      <c r="Q8" s="102"/>
      <c r="R8" s="40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81"/>
      <c r="AD8" s="81"/>
      <c r="AE8" s="79"/>
    </row>
    <row r="9" spans="2:50" ht="30" customHeight="1">
      <c r="B9" s="156"/>
    </row>
    <row r="10" spans="2:50" ht="50" customHeight="1">
      <c r="N10" s="182" t="s">
        <v>40</v>
      </c>
      <c r="O10" s="182" t="s">
        <v>105</v>
      </c>
      <c r="P10" s="182" t="s">
        <v>104</v>
      </c>
    </row>
    <row r="11" spans="2:50" ht="30" customHeight="1">
      <c r="N11" s="53" t="s">
        <v>41</v>
      </c>
      <c r="O11" s="157">
        <v>78</v>
      </c>
      <c r="P11" s="158">
        <f>SUM(O11:O19)/9</f>
        <v>95.888888888888886</v>
      </c>
    </row>
    <row r="12" spans="2:50" ht="30" customHeight="1">
      <c r="N12" s="160" t="s">
        <v>42</v>
      </c>
      <c r="O12" s="161">
        <v>126</v>
      </c>
      <c r="P12" s="162">
        <v>95.888888888888886</v>
      </c>
    </row>
    <row r="13" spans="2:50" ht="30" customHeight="1">
      <c r="N13" s="53" t="s">
        <v>43</v>
      </c>
      <c r="O13" s="157">
        <v>95</v>
      </c>
      <c r="P13" s="158">
        <v>95.888888888888886</v>
      </c>
    </row>
    <row r="14" spans="2:50" ht="30" customHeight="1">
      <c r="N14" s="160" t="s">
        <v>44</v>
      </c>
      <c r="O14" s="161">
        <v>104</v>
      </c>
      <c r="P14" s="162">
        <v>95.888888888888886</v>
      </c>
    </row>
    <row r="15" spans="2:50" ht="30" customHeight="1">
      <c r="N15" s="53" t="s">
        <v>45</v>
      </c>
      <c r="O15" s="157">
        <v>124</v>
      </c>
      <c r="P15" s="158">
        <v>95.888888888888886</v>
      </c>
    </row>
    <row r="16" spans="2:50" ht="30" customHeight="1">
      <c r="N16" s="160" t="s">
        <v>46</v>
      </c>
      <c r="O16" s="161">
        <v>74</v>
      </c>
      <c r="P16" s="162">
        <v>95.888888888888886</v>
      </c>
    </row>
    <row r="17" spans="2:16" ht="30" customHeight="1">
      <c r="N17" s="53" t="s">
        <v>47</v>
      </c>
      <c r="O17" s="157">
        <v>142</v>
      </c>
      <c r="P17" s="158">
        <v>95.888888888888886</v>
      </c>
    </row>
    <row r="18" spans="2:16" ht="30" customHeight="1">
      <c r="N18" s="160" t="s">
        <v>48</v>
      </c>
      <c r="O18" s="161">
        <v>118</v>
      </c>
      <c r="P18" s="162">
        <v>95.888888888888886</v>
      </c>
    </row>
    <row r="19" spans="2:16" ht="30" customHeight="1">
      <c r="N19" s="53" t="s">
        <v>49</v>
      </c>
      <c r="O19" s="157">
        <v>2</v>
      </c>
      <c r="P19" s="158">
        <v>95.888888888888886</v>
      </c>
    </row>
    <row r="20" spans="2:16" ht="30" customHeight="1">
      <c r="N20" s="379"/>
      <c r="O20" s="380"/>
      <c r="P20" s="380"/>
    </row>
    <row r="21" spans="2:16" ht="30" customHeight="1">
      <c r="N21" s="53" t="s">
        <v>50</v>
      </c>
      <c r="O21" s="157">
        <v>156</v>
      </c>
      <c r="P21" s="159">
        <f>SUM(O21:O30)/10</f>
        <v>131.19999999999999</v>
      </c>
    </row>
    <row r="22" spans="2:16" ht="30" customHeight="1">
      <c r="N22" s="160" t="s">
        <v>51</v>
      </c>
      <c r="O22" s="161">
        <v>76</v>
      </c>
      <c r="P22" s="163">
        <v>131.19999999999999</v>
      </c>
    </row>
    <row r="23" spans="2:16" ht="30" customHeight="1">
      <c r="N23" s="53" t="s">
        <v>52</v>
      </c>
      <c r="O23" s="157">
        <v>123</v>
      </c>
      <c r="P23" s="159">
        <v>131.19999999999999</v>
      </c>
    </row>
    <row r="24" spans="2:16" ht="30" customHeight="1">
      <c r="N24" s="160" t="s">
        <v>53</v>
      </c>
      <c r="O24" s="161">
        <v>152</v>
      </c>
      <c r="P24" s="163">
        <v>131.19999999999999</v>
      </c>
    </row>
    <row r="25" spans="2:16" ht="30" customHeight="1">
      <c r="N25" s="53" t="s">
        <v>54</v>
      </c>
      <c r="O25" s="157">
        <v>168</v>
      </c>
      <c r="P25" s="159">
        <v>131.19999999999999</v>
      </c>
    </row>
    <row r="26" spans="2:16" ht="30" customHeight="1">
      <c r="N26" s="160" t="s">
        <v>55</v>
      </c>
      <c r="O26" s="161">
        <v>144</v>
      </c>
      <c r="P26" s="163">
        <v>131.19999999999999</v>
      </c>
    </row>
    <row r="27" spans="2:16" ht="30" customHeight="1">
      <c r="N27" s="53" t="s">
        <v>56</v>
      </c>
      <c r="O27" s="157">
        <v>157</v>
      </c>
      <c r="P27" s="159">
        <v>131.19999999999999</v>
      </c>
    </row>
    <row r="28" spans="2:16" ht="30" customHeight="1">
      <c r="B28" s="42"/>
      <c r="N28" s="160" t="s">
        <v>57</v>
      </c>
      <c r="O28" s="161">
        <v>142</v>
      </c>
      <c r="P28" s="163">
        <v>131.19999999999999</v>
      </c>
    </row>
    <row r="29" spans="2:16" ht="30" customHeight="1">
      <c r="B29" s="43"/>
      <c r="N29" s="53" t="s">
        <v>58</v>
      </c>
      <c r="O29" s="157">
        <v>138</v>
      </c>
      <c r="P29" s="159">
        <v>131.19999999999999</v>
      </c>
    </row>
    <row r="30" spans="2:16" ht="30" customHeight="1">
      <c r="N30" s="160" t="s">
        <v>59</v>
      </c>
      <c r="O30" s="161">
        <v>56</v>
      </c>
      <c r="P30" s="163">
        <v>131.19999999999999</v>
      </c>
    </row>
    <row r="31" spans="2:16" ht="30" customHeight="1">
      <c r="N31" s="379"/>
      <c r="O31" s="380"/>
      <c r="P31" s="380"/>
    </row>
    <row r="32" spans="2:16" ht="30" customHeight="1">
      <c r="N32" s="53" t="s">
        <v>60</v>
      </c>
      <c r="O32" s="157">
        <v>99</v>
      </c>
      <c r="P32" s="158">
        <f>SUM(O32:O37)/6</f>
        <v>103.16666666666667</v>
      </c>
    </row>
    <row r="33" spans="1:19" ht="30" customHeight="1">
      <c r="N33" s="160" t="s">
        <v>61</v>
      </c>
      <c r="O33" s="161">
        <v>109</v>
      </c>
      <c r="P33" s="162">
        <v>103.16666666666667</v>
      </c>
    </row>
    <row r="34" spans="1:19" ht="30" customHeight="1">
      <c r="N34" s="53" t="s">
        <v>62</v>
      </c>
      <c r="O34" s="157">
        <v>50</v>
      </c>
      <c r="P34" s="158">
        <v>103.16666666666667</v>
      </c>
    </row>
    <row r="35" spans="1:19" ht="30" customHeight="1">
      <c r="N35" s="160" t="s">
        <v>63</v>
      </c>
      <c r="O35" s="161">
        <v>87</v>
      </c>
      <c r="P35" s="162">
        <v>103.16666666666667</v>
      </c>
    </row>
    <row r="36" spans="1:19" ht="30" customHeight="1">
      <c r="N36" s="53" t="s">
        <v>64</v>
      </c>
      <c r="O36" s="157">
        <v>87</v>
      </c>
      <c r="P36" s="158">
        <v>103.16666666666667</v>
      </c>
    </row>
    <row r="37" spans="1:19" ht="30" customHeight="1">
      <c r="N37" s="160" t="s">
        <v>65</v>
      </c>
      <c r="O37" s="161">
        <v>187</v>
      </c>
      <c r="P37" s="162">
        <v>103.16666666666667</v>
      </c>
    </row>
    <row r="38" spans="1:19" ht="30" customHeight="1">
      <c r="N38" s="224"/>
      <c r="O38" s="225"/>
      <c r="P38" s="226"/>
    </row>
    <row r="39" spans="1:19" ht="30" customHeight="1">
      <c r="B39" s="378" t="s">
        <v>234</v>
      </c>
      <c r="C39" s="378"/>
      <c r="D39" s="378"/>
      <c r="E39" s="378"/>
      <c r="F39" s="378"/>
      <c r="G39" s="378"/>
      <c r="H39" s="378"/>
      <c r="I39" s="378"/>
      <c r="J39" s="378"/>
      <c r="K39" s="378"/>
      <c r="L39" s="378"/>
    </row>
    <row r="41" spans="1:19" s="255" customFormat="1" ht="30" customHeight="1">
      <c r="B41" s="253" t="s">
        <v>216</v>
      </c>
      <c r="C41" s="254"/>
      <c r="D41" s="254"/>
      <c r="E41" s="254"/>
      <c r="G41" s="256"/>
      <c r="H41" s="256"/>
      <c r="K41" s="256"/>
      <c r="O41" s="259"/>
      <c r="P41" s="261" t="s">
        <v>217</v>
      </c>
    </row>
    <row r="42" spans="1:19" s="55" customFormat="1" ht="30" customHeight="1">
      <c r="A42" s="54"/>
      <c r="B42" s="221"/>
      <c r="C42" s="222"/>
      <c r="D42" s="222"/>
      <c r="E42" s="222"/>
      <c r="F42" s="222"/>
      <c r="G42" s="54"/>
      <c r="H42" s="54"/>
      <c r="I42" s="54"/>
      <c r="J42" s="54"/>
      <c r="K42" s="54"/>
    </row>
    <row r="43" spans="1:19" s="55" customFormat="1" ht="50" customHeight="1">
      <c r="A43" s="54"/>
      <c r="B43" s="328" t="s">
        <v>103</v>
      </c>
      <c r="C43" s="328"/>
      <c r="D43" s="328"/>
      <c r="E43" s="328"/>
      <c r="F43" s="328"/>
      <c r="G43" s="328"/>
      <c r="H43" s="328"/>
      <c r="I43" s="328"/>
      <c r="J43" s="328"/>
      <c r="K43" s="328"/>
      <c r="L43" s="328"/>
      <c r="M43" s="328"/>
      <c r="N43" s="328"/>
      <c r="O43" s="328"/>
      <c r="P43" s="328"/>
      <c r="Q43" s="223"/>
      <c r="R43" s="223"/>
      <c r="S43" s="223"/>
    </row>
  </sheetData>
  <mergeCells count="8">
    <mergeCell ref="N2:P2"/>
    <mergeCell ref="B39:L39"/>
    <mergeCell ref="B43:P43"/>
    <mergeCell ref="N20:P20"/>
    <mergeCell ref="N31:P31"/>
    <mergeCell ref="B5:P5"/>
    <mergeCell ref="B6:P6"/>
    <mergeCell ref="B7:P7"/>
  </mergeCells>
  <phoneticPr fontId="9" type="noConversion"/>
  <hyperlinks>
    <hyperlink ref="B43" location="Índice!A1" display="Volver al índice"/>
    <hyperlink ref="P41" location="G1.b!A1" display="Siguiente   "/>
    <hyperlink ref="B41" location="'16'!A1" display="  Atrás "/>
    <hyperlink ref="O41" location="G3.b!A1" display="G3.b!A1"/>
  </hyperlinks>
  <pageMargins left="0.75000000000000011" right="0.75000000000000011" top="1.4000000000000001" bottom="1" header="0" footer="0"/>
  <pageSetup scale="44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X41"/>
  <sheetViews>
    <sheetView showGridLines="0" workbookViewId="0"/>
  </sheetViews>
  <sheetFormatPr baseColWidth="10" defaultColWidth="12.83203125" defaultRowHeight="30" customHeight="1" x14ac:dyDescent="0"/>
  <cols>
    <col min="1" max="13" width="12.83203125" style="14"/>
    <col min="14" max="14" width="18.5" style="14" customWidth="1"/>
    <col min="15" max="15" width="30" style="14" customWidth="1"/>
    <col min="16" max="16" width="37" style="14" customWidth="1"/>
    <col min="17" max="16384" width="12.83203125" style="14"/>
  </cols>
  <sheetData>
    <row r="1" spans="2:50" s="134" customFormat="1" ht="30.75" customHeight="1"/>
    <row r="2" spans="2:50" s="134" customFormat="1" ht="62" customHeight="1">
      <c r="D2" s="25"/>
      <c r="F2" s="28"/>
      <c r="G2" s="25"/>
      <c r="H2" s="25"/>
      <c r="L2" s="28"/>
      <c r="O2" s="29"/>
      <c r="P2" s="28" t="s">
        <v>257</v>
      </c>
      <c r="Q2" s="29"/>
    </row>
    <row r="3" spans="2:50" s="134" customFormat="1" ht="30.75" customHeight="1">
      <c r="C3" s="24"/>
      <c r="D3" s="24"/>
      <c r="E3" s="24"/>
      <c r="J3" s="26"/>
      <c r="K3" s="26"/>
      <c r="L3" s="26"/>
      <c r="M3" s="26"/>
    </row>
    <row r="4" spans="2:50" s="30" customFormat="1" ht="30" customHeight="1">
      <c r="Z4" s="31"/>
      <c r="AA4" s="31"/>
      <c r="AB4" s="31"/>
      <c r="AC4" s="31"/>
      <c r="AD4" s="31"/>
      <c r="AE4" s="31"/>
      <c r="AF4" s="31"/>
      <c r="AG4" s="31"/>
      <c r="AH4" s="31"/>
      <c r="AI4" s="32"/>
      <c r="AJ4" s="32"/>
    </row>
    <row r="5" spans="2:50" s="266" customFormat="1" ht="60" customHeight="1">
      <c r="B5" s="330" t="s">
        <v>86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69"/>
      <c r="AK5" s="269"/>
      <c r="AL5" s="269"/>
      <c r="AM5" s="269"/>
      <c r="AN5" s="264"/>
      <c r="AO5" s="264"/>
      <c r="AP5" s="269"/>
      <c r="AQ5" s="269"/>
      <c r="AR5" s="269"/>
      <c r="AS5" s="269"/>
      <c r="AT5" s="269"/>
      <c r="AU5" s="268"/>
      <c r="AV5" s="268"/>
      <c r="AW5" s="268"/>
      <c r="AX5" s="268"/>
    </row>
    <row r="6" spans="2:50" s="286" customFormat="1" ht="30" customHeight="1">
      <c r="B6" s="331" t="s">
        <v>231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282"/>
      <c r="R6" s="283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4"/>
      <c r="AD6" s="284"/>
      <c r="AE6" s="285"/>
    </row>
    <row r="7" spans="2:50" s="266" customFormat="1" ht="30" customHeight="1">
      <c r="B7" s="381" t="s">
        <v>162</v>
      </c>
      <c r="C7" s="381"/>
      <c r="D7" s="381"/>
      <c r="E7" s="381"/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381"/>
    </row>
    <row r="8" spans="2:50" ht="30" customHeight="1">
      <c r="B8" s="80"/>
      <c r="D8" s="155"/>
    </row>
    <row r="9" spans="2:50" ht="50" customHeight="1">
      <c r="N9" s="182" t="s">
        <v>40</v>
      </c>
      <c r="O9" s="182" t="s">
        <v>105</v>
      </c>
      <c r="P9" s="182" t="s">
        <v>104</v>
      </c>
    </row>
    <row r="10" spans="2:50" ht="30" customHeight="1">
      <c r="N10" s="53" t="s">
        <v>41</v>
      </c>
      <c r="O10" s="157">
        <v>58</v>
      </c>
      <c r="P10" s="193">
        <f>SUM(O10:O18)/9</f>
        <v>78.888888888888886</v>
      </c>
    </row>
    <row r="11" spans="2:50" ht="30" customHeight="1">
      <c r="N11" s="160" t="s">
        <v>42</v>
      </c>
      <c r="O11" s="161">
        <v>103</v>
      </c>
      <c r="P11" s="194">
        <v>78.888888888888886</v>
      </c>
    </row>
    <row r="12" spans="2:50" ht="30" customHeight="1">
      <c r="N12" s="53" t="s">
        <v>43</v>
      </c>
      <c r="O12" s="157">
        <v>95</v>
      </c>
      <c r="P12" s="193">
        <v>78.888888888888886</v>
      </c>
    </row>
    <row r="13" spans="2:50" ht="30" customHeight="1">
      <c r="N13" s="160" t="s">
        <v>44</v>
      </c>
      <c r="O13" s="161">
        <v>73</v>
      </c>
      <c r="P13" s="194">
        <v>78.888888888888886</v>
      </c>
    </row>
    <row r="14" spans="2:50" ht="30" customHeight="1">
      <c r="N14" s="53" t="s">
        <v>45</v>
      </c>
      <c r="O14" s="157">
        <v>110</v>
      </c>
      <c r="P14" s="193">
        <v>78.888888888888886</v>
      </c>
    </row>
    <row r="15" spans="2:50" ht="30" customHeight="1">
      <c r="N15" s="160" t="s">
        <v>46</v>
      </c>
      <c r="O15" s="161">
        <v>54</v>
      </c>
      <c r="P15" s="194">
        <v>78.888888888888886</v>
      </c>
    </row>
    <row r="16" spans="2:50" ht="30" customHeight="1">
      <c r="N16" s="53" t="s">
        <v>67</v>
      </c>
      <c r="O16" s="157">
        <v>99</v>
      </c>
      <c r="P16" s="193">
        <v>78.888888888888886</v>
      </c>
    </row>
    <row r="17" spans="2:16" ht="30" customHeight="1">
      <c r="N17" s="160" t="s">
        <v>48</v>
      </c>
      <c r="O17" s="161">
        <v>117</v>
      </c>
      <c r="P17" s="194">
        <v>78.888888888888886</v>
      </c>
    </row>
    <row r="18" spans="2:16" ht="30" customHeight="1">
      <c r="N18" s="53" t="s">
        <v>49</v>
      </c>
      <c r="O18" s="157">
        <v>1</v>
      </c>
      <c r="P18" s="193">
        <v>78.888888888888886</v>
      </c>
    </row>
    <row r="19" spans="2:16" ht="30" customHeight="1">
      <c r="N19" s="379"/>
      <c r="O19" s="379"/>
      <c r="P19" s="379"/>
    </row>
    <row r="20" spans="2:16" ht="30" customHeight="1">
      <c r="N20" s="53" t="s">
        <v>50</v>
      </c>
      <c r="O20" s="157">
        <v>156</v>
      </c>
      <c r="P20" s="159">
        <f>SUM(O20:O29)/10</f>
        <v>135.19999999999999</v>
      </c>
    </row>
    <row r="21" spans="2:16" ht="30" customHeight="1">
      <c r="N21" s="160" t="s">
        <v>51</v>
      </c>
      <c r="O21" s="161">
        <v>90</v>
      </c>
      <c r="P21" s="163">
        <v>135.19999999999999</v>
      </c>
    </row>
    <row r="22" spans="2:16" ht="30" customHeight="1">
      <c r="N22" s="53" t="s">
        <v>52</v>
      </c>
      <c r="O22" s="157">
        <v>128</v>
      </c>
      <c r="P22" s="159">
        <v>135.19999999999999</v>
      </c>
    </row>
    <row r="23" spans="2:16" ht="30" customHeight="1">
      <c r="N23" s="160" t="s">
        <v>53</v>
      </c>
      <c r="O23" s="161">
        <v>145</v>
      </c>
      <c r="P23" s="163">
        <v>135.19999999999999</v>
      </c>
    </row>
    <row r="24" spans="2:16" ht="30" customHeight="1">
      <c r="N24" s="53" t="s">
        <v>54</v>
      </c>
      <c r="O24" s="157">
        <v>145</v>
      </c>
      <c r="P24" s="159">
        <v>135.19999999999999</v>
      </c>
    </row>
    <row r="25" spans="2:16" ht="30" customHeight="1">
      <c r="N25" s="160" t="s">
        <v>55</v>
      </c>
      <c r="O25" s="161">
        <v>165</v>
      </c>
      <c r="P25" s="163">
        <v>135.19999999999999</v>
      </c>
    </row>
    <row r="26" spans="2:16" ht="30" customHeight="1">
      <c r="N26" s="53" t="s">
        <v>56</v>
      </c>
      <c r="O26" s="157">
        <v>163</v>
      </c>
      <c r="P26" s="159">
        <v>135.19999999999999</v>
      </c>
    </row>
    <row r="27" spans="2:16" ht="30" customHeight="1">
      <c r="N27" s="160" t="s">
        <v>68</v>
      </c>
      <c r="O27" s="161">
        <v>130</v>
      </c>
      <c r="P27" s="163">
        <v>135.19999999999999</v>
      </c>
    </row>
    <row r="28" spans="2:16" ht="30" customHeight="1">
      <c r="N28" s="53" t="s">
        <v>69</v>
      </c>
      <c r="O28" s="157">
        <v>152</v>
      </c>
      <c r="P28" s="159">
        <v>135.19999999999999</v>
      </c>
    </row>
    <row r="29" spans="2:16" ht="30" customHeight="1">
      <c r="B29" s="42"/>
      <c r="N29" s="160" t="s">
        <v>59</v>
      </c>
      <c r="O29" s="161">
        <v>78</v>
      </c>
      <c r="P29" s="163">
        <v>135.19999999999999</v>
      </c>
    </row>
    <row r="30" spans="2:16" ht="30" customHeight="1">
      <c r="B30" s="43"/>
      <c r="N30" s="379"/>
      <c r="O30" s="379"/>
      <c r="P30" s="379"/>
    </row>
    <row r="31" spans="2:16" ht="30" customHeight="1">
      <c r="N31" s="53" t="s">
        <v>60</v>
      </c>
      <c r="O31" s="157">
        <v>101</v>
      </c>
      <c r="P31" s="158">
        <f>SUM(O31:O36)/6</f>
        <v>89.166666666666671</v>
      </c>
    </row>
    <row r="32" spans="2:16" ht="30" customHeight="1">
      <c r="N32" s="160" t="s">
        <v>61</v>
      </c>
      <c r="O32" s="161">
        <v>70</v>
      </c>
      <c r="P32" s="162">
        <v>89.166666666666671</v>
      </c>
    </row>
    <row r="33" spans="1:19" ht="30" customHeight="1">
      <c r="N33" s="53" t="s">
        <v>62</v>
      </c>
      <c r="O33" s="157">
        <v>42</v>
      </c>
      <c r="P33" s="158">
        <v>89.166666666666671</v>
      </c>
    </row>
    <row r="34" spans="1:19" ht="30" customHeight="1">
      <c r="N34" s="160" t="s">
        <v>63</v>
      </c>
      <c r="O34" s="161">
        <v>95</v>
      </c>
      <c r="P34" s="162">
        <v>89.166666666666671</v>
      </c>
    </row>
    <row r="35" spans="1:19" ht="30" customHeight="1">
      <c r="N35" s="53" t="s">
        <v>64</v>
      </c>
      <c r="O35" s="157">
        <v>64</v>
      </c>
      <c r="P35" s="158">
        <v>89.166666666666671</v>
      </c>
    </row>
    <row r="36" spans="1:19" ht="30" customHeight="1">
      <c r="B36" s="378"/>
      <c r="C36" s="378"/>
      <c r="D36" s="378"/>
      <c r="E36" s="378"/>
      <c r="F36" s="378"/>
      <c r="G36" s="378"/>
      <c r="H36" s="378"/>
      <c r="I36" s="378"/>
      <c r="J36" s="378"/>
      <c r="K36" s="378"/>
      <c r="L36" s="378"/>
      <c r="N36" s="160" t="s">
        <v>65</v>
      </c>
      <c r="O36" s="161">
        <v>163</v>
      </c>
      <c r="P36" s="162">
        <v>89.166666666666671</v>
      </c>
    </row>
    <row r="37" spans="1:19" ht="30" customHeight="1">
      <c r="B37" s="378" t="s">
        <v>232</v>
      </c>
      <c r="C37" s="378"/>
      <c r="D37" s="378"/>
      <c r="E37" s="378"/>
      <c r="F37" s="378"/>
      <c r="G37" s="378"/>
      <c r="H37" s="378"/>
      <c r="I37" s="378"/>
      <c r="J37" s="378"/>
      <c r="K37" s="378"/>
      <c r="L37" s="378"/>
      <c r="N37" s="224"/>
      <c r="O37" s="225"/>
      <c r="P37" s="226"/>
    </row>
    <row r="39" spans="1:19" s="255" customFormat="1" ht="30" customHeight="1">
      <c r="B39" s="253" t="s">
        <v>216</v>
      </c>
      <c r="C39" s="254"/>
      <c r="D39" s="254"/>
      <c r="E39" s="254"/>
      <c r="G39" s="256"/>
      <c r="H39" s="256"/>
      <c r="K39" s="256"/>
      <c r="O39" s="259"/>
      <c r="P39" s="260" t="s">
        <v>220</v>
      </c>
    </row>
    <row r="40" spans="1:19" s="55" customFormat="1" ht="30" customHeight="1">
      <c r="A40" s="54"/>
      <c r="B40" s="221"/>
      <c r="C40" s="222"/>
      <c r="D40" s="222"/>
      <c r="E40" s="222"/>
      <c r="F40" s="222"/>
      <c r="G40" s="54"/>
      <c r="H40" s="54"/>
      <c r="I40" s="54"/>
      <c r="J40" s="54"/>
      <c r="K40" s="54"/>
    </row>
    <row r="41" spans="1:19" s="55" customFormat="1" ht="50" customHeight="1">
      <c r="A41" s="54"/>
      <c r="B41" s="328" t="s">
        <v>103</v>
      </c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328"/>
      <c r="N41" s="328"/>
      <c r="O41" s="328"/>
      <c r="P41" s="328"/>
      <c r="Q41" s="223"/>
      <c r="R41" s="223"/>
      <c r="S41" s="223"/>
    </row>
  </sheetData>
  <mergeCells count="8">
    <mergeCell ref="B37:L37"/>
    <mergeCell ref="B41:P41"/>
    <mergeCell ref="N19:P19"/>
    <mergeCell ref="N30:P30"/>
    <mergeCell ref="B5:P5"/>
    <mergeCell ref="B6:P6"/>
    <mergeCell ref="B7:P7"/>
    <mergeCell ref="B36:L36"/>
  </mergeCells>
  <phoneticPr fontId="9" type="noConversion"/>
  <hyperlinks>
    <hyperlink ref="B41" location="Índice!A1" display="Volver al índice"/>
    <hyperlink ref="P39" location="G2.a!A1" display="Siguiente   "/>
    <hyperlink ref="B39" location="G1.a!A1" display="  Atrás "/>
    <hyperlink ref="O39" location="G3.b!A1" display="G3.b!A1"/>
  </hyperlinks>
  <pageMargins left="0.75000000000000011" right="0.75000000000000011" top="1.4000000000000001" bottom="1" header="0" footer="0"/>
  <pageSetup scale="42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27"/>
  <sheetViews>
    <sheetView showGridLines="0" workbookViewId="0"/>
  </sheetViews>
  <sheetFormatPr baseColWidth="10" defaultColWidth="12.83203125" defaultRowHeight="30" customHeight="1" x14ac:dyDescent="0"/>
  <cols>
    <col min="1" max="1" width="12.83203125" style="14"/>
    <col min="2" max="2" width="35.6640625" style="14" customWidth="1"/>
    <col min="3" max="3" width="27.5" style="14" customWidth="1"/>
    <col min="4" max="4" width="38.6640625" style="14" customWidth="1"/>
    <col min="5" max="5" width="36.33203125" style="14" customWidth="1"/>
    <col min="6" max="16384" width="12.83203125" style="14"/>
  </cols>
  <sheetData>
    <row r="1" spans="1:32" s="23" customFormat="1" ht="30.75" customHeight="1"/>
    <row r="2" spans="1:32" s="23" customFormat="1" ht="62" customHeight="1">
      <c r="B2" s="24"/>
      <c r="D2" s="25"/>
      <c r="E2" s="27" t="s">
        <v>257</v>
      </c>
      <c r="F2" s="27"/>
      <c r="G2" s="25"/>
      <c r="H2" s="25"/>
      <c r="K2" s="29"/>
      <c r="L2" s="29"/>
    </row>
    <row r="3" spans="1:32" s="23" customFormat="1" ht="30.75" customHeight="1">
      <c r="B3" s="24"/>
      <c r="C3" s="24"/>
      <c r="D3" s="24"/>
      <c r="E3" s="24"/>
      <c r="J3" s="26"/>
      <c r="K3" s="26"/>
      <c r="L3" s="26"/>
      <c r="M3" s="26"/>
    </row>
    <row r="4" spans="1:32" s="30" customFormat="1" ht="30" customHeight="1">
      <c r="H4" s="31"/>
      <c r="I4" s="31"/>
      <c r="J4" s="31"/>
      <c r="K4" s="31"/>
      <c r="L4" s="31"/>
      <c r="M4" s="31"/>
      <c r="N4" s="31"/>
      <c r="O4" s="31"/>
      <c r="P4" s="31"/>
      <c r="Q4" s="32"/>
      <c r="R4" s="32"/>
    </row>
    <row r="5" spans="1:32" s="262" customFormat="1" ht="60" customHeight="1">
      <c r="B5" s="330" t="s">
        <v>86</v>
      </c>
      <c r="C5" s="330"/>
      <c r="D5" s="330"/>
      <c r="E5" s="330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4"/>
      <c r="W5" s="264"/>
      <c r="X5" s="263"/>
      <c r="Y5" s="263"/>
      <c r="Z5" s="263"/>
      <c r="AA5" s="263"/>
      <c r="AB5" s="263"/>
      <c r="AC5" s="265"/>
      <c r="AD5" s="265"/>
      <c r="AE5" s="265"/>
    </row>
    <row r="6" spans="1:32" s="266" customFormat="1" ht="30" customHeight="1">
      <c r="B6" s="331" t="s">
        <v>255</v>
      </c>
      <c r="C6" s="331"/>
      <c r="D6" s="331"/>
      <c r="E6" s="331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67"/>
      <c r="S6" s="267"/>
      <c r="T6" s="267"/>
      <c r="U6" s="267"/>
      <c r="V6" s="264"/>
      <c r="W6" s="264"/>
      <c r="X6" s="267"/>
      <c r="Y6" s="267"/>
      <c r="Z6" s="267"/>
      <c r="AA6" s="267"/>
      <c r="AB6" s="267"/>
      <c r="AC6" s="268"/>
      <c r="AD6" s="268"/>
      <c r="AE6" s="268"/>
      <c r="AF6" s="268"/>
    </row>
    <row r="7" spans="1:32" ht="30" customHeight="1">
      <c r="A7" s="39"/>
      <c r="B7" s="40"/>
      <c r="C7" s="39"/>
      <c r="D7" s="39"/>
      <c r="E7" s="39"/>
      <c r="F7" s="39"/>
      <c r="G7" s="41"/>
      <c r="H7" s="13"/>
    </row>
    <row r="8" spans="1:32" ht="50" customHeight="1">
      <c r="A8" s="39"/>
      <c r="B8" s="199" t="s">
        <v>0</v>
      </c>
      <c r="C8" s="199" t="s">
        <v>89</v>
      </c>
      <c r="D8" s="199" t="s">
        <v>87</v>
      </c>
      <c r="E8" s="199" t="s">
        <v>88</v>
      </c>
      <c r="F8" s="39"/>
      <c r="G8" s="13"/>
      <c r="H8" s="13"/>
    </row>
    <row r="9" spans="1:32" ht="30" customHeight="1">
      <c r="A9" s="39"/>
      <c r="B9" s="329" t="s">
        <v>189</v>
      </c>
      <c r="C9" s="160" t="s">
        <v>1</v>
      </c>
      <c r="D9" s="246">
        <v>96</v>
      </c>
      <c r="E9" s="163">
        <v>79</v>
      </c>
      <c r="F9" s="39"/>
      <c r="G9" s="13"/>
      <c r="H9" s="13"/>
    </row>
    <row r="10" spans="1:32" ht="30" customHeight="1">
      <c r="A10" s="39"/>
      <c r="B10" s="329"/>
      <c r="C10" s="45" t="s">
        <v>2</v>
      </c>
      <c r="D10" s="44">
        <v>108</v>
      </c>
      <c r="E10" s="44">
        <v>89</v>
      </c>
      <c r="F10" s="39"/>
      <c r="G10" s="13"/>
      <c r="H10" s="13"/>
    </row>
    <row r="11" spans="1:32" ht="30" customHeight="1">
      <c r="A11" s="39"/>
      <c r="B11" s="329" t="s">
        <v>190</v>
      </c>
      <c r="C11" s="160" t="s">
        <v>1</v>
      </c>
      <c r="D11" s="163">
        <v>131</v>
      </c>
      <c r="E11" s="163">
        <v>135</v>
      </c>
      <c r="F11" s="39"/>
      <c r="G11" s="13"/>
      <c r="H11" s="13"/>
    </row>
    <row r="12" spans="1:32" ht="30" customHeight="1">
      <c r="A12" s="39"/>
      <c r="B12" s="329"/>
      <c r="C12" s="45" t="s">
        <v>3</v>
      </c>
      <c r="D12" s="44">
        <v>148</v>
      </c>
      <c r="E12" s="44">
        <v>148</v>
      </c>
      <c r="F12" s="39"/>
      <c r="G12" s="13"/>
      <c r="H12" s="13"/>
    </row>
    <row r="13" spans="1:32" ht="30" customHeight="1">
      <c r="A13" s="39"/>
      <c r="B13" s="201" t="s">
        <v>123</v>
      </c>
      <c r="C13" s="160" t="s">
        <v>1</v>
      </c>
      <c r="D13" s="163">
        <v>103</v>
      </c>
      <c r="E13" s="163">
        <v>89</v>
      </c>
      <c r="F13" s="39"/>
      <c r="G13" s="13"/>
      <c r="H13" s="13"/>
    </row>
    <row r="14" spans="1:32" ht="30" customHeight="1">
      <c r="A14" s="39"/>
      <c r="B14" s="39"/>
      <c r="C14" s="39"/>
      <c r="D14" s="39"/>
      <c r="E14" s="39"/>
      <c r="F14" s="39"/>
      <c r="G14" s="13"/>
      <c r="H14" s="13"/>
    </row>
    <row r="15" spans="1:32" ht="25" customHeight="1">
      <c r="A15" s="39"/>
      <c r="B15" s="332" t="s">
        <v>191</v>
      </c>
      <c r="C15" s="332"/>
      <c r="D15" s="332"/>
      <c r="E15" s="332"/>
      <c r="F15" s="39"/>
      <c r="G15" s="13"/>
      <c r="H15" s="13"/>
    </row>
    <row r="16" spans="1:32" ht="25" customHeight="1">
      <c r="B16" s="333" t="s">
        <v>256</v>
      </c>
      <c r="C16" s="334"/>
      <c r="D16" s="334"/>
      <c r="E16" s="334"/>
      <c r="F16" s="13"/>
      <c r="G16" s="13"/>
      <c r="H16" s="13"/>
    </row>
    <row r="17" spans="1:26" ht="30" customHeight="1">
      <c r="B17" s="42"/>
      <c r="C17" s="13"/>
      <c r="D17" s="13"/>
      <c r="E17" s="13"/>
      <c r="F17" s="13"/>
      <c r="G17" s="13"/>
      <c r="H17" s="13"/>
    </row>
    <row r="18" spans="1:26" s="255" customFormat="1" ht="30" customHeight="1">
      <c r="B18" s="253" t="s">
        <v>216</v>
      </c>
      <c r="C18" s="254"/>
      <c r="D18" s="254"/>
      <c r="E18" s="291" t="s">
        <v>220</v>
      </c>
      <c r="G18" s="256"/>
      <c r="H18" s="256"/>
      <c r="K18" s="256"/>
    </row>
    <row r="19" spans="1:26" s="55" customFormat="1" ht="30" customHeight="1">
      <c r="A19" s="54"/>
      <c r="B19" s="221"/>
      <c r="C19" s="222"/>
      <c r="D19" s="222"/>
      <c r="E19" s="222"/>
      <c r="F19" s="222"/>
      <c r="G19" s="54"/>
      <c r="H19" s="54"/>
      <c r="I19" s="54"/>
      <c r="J19" s="54"/>
      <c r="K19" s="54"/>
    </row>
    <row r="20" spans="1:26" s="55" customFormat="1" ht="50" customHeight="1">
      <c r="A20" s="54"/>
      <c r="B20" s="328" t="s">
        <v>103</v>
      </c>
      <c r="C20" s="328"/>
      <c r="D20" s="328"/>
      <c r="E20" s="328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7"/>
    </row>
    <row r="21" spans="1:26" ht="30" customHeight="1">
      <c r="B21" s="43"/>
      <c r="C21" s="13"/>
      <c r="D21" s="13"/>
      <c r="E21" s="13"/>
      <c r="F21" s="13"/>
      <c r="G21" s="13"/>
      <c r="H21" s="13"/>
    </row>
    <row r="22" spans="1:26" ht="30" customHeight="1">
      <c r="B22" s="13"/>
      <c r="C22" s="13"/>
      <c r="D22" s="13"/>
      <c r="E22" s="13"/>
      <c r="F22" s="13"/>
      <c r="G22" s="13"/>
      <c r="H22" s="13"/>
    </row>
    <row r="23" spans="1:26" ht="30" customHeight="1">
      <c r="A23" s="13"/>
      <c r="B23" s="13"/>
      <c r="C23" s="13"/>
      <c r="D23" s="13"/>
      <c r="E23" s="13"/>
      <c r="F23" s="13"/>
      <c r="G23" s="13"/>
      <c r="H23" s="13"/>
    </row>
    <row r="24" spans="1:26" ht="30" customHeight="1">
      <c r="A24" s="13"/>
      <c r="B24" s="13"/>
      <c r="C24" s="13"/>
      <c r="D24" s="13"/>
      <c r="E24" s="13"/>
      <c r="F24" s="13"/>
      <c r="G24" s="13"/>
      <c r="H24" s="13"/>
    </row>
    <row r="25" spans="1:26" ht="30" customHeight="1">
      <c r="A25" s="13"/>
      <c r="B25" s="13"/>
      <c r="C25" s="13"/>
      <c r="D25" s="13"/>
      <c r="E25" s="13"/>
      <c r="F25" s="13"/>
      <c r="G25" s="13"/>
      <c r="H25" s="13"/>
    </row>
    <row r="26" spans="1:26" ht="30" customHeight="1">
      <c r="A26" s="13"/>
      <c r="B26" s="13"/>
      <c r="C26" s="13"/>
      <c r="D26" s="13"/>
      <c r="E26" s="13"/>
      <c r="F26" s="13"/>
      <c r="G26" s="13"/>
      <c r="H26" s="13"/>
    </row>
    <row r="27" spans="1:26" ht="30" customHeight="1">
      <c r="A27" s="13"/>
      <c r="B27" s="13"/>
      <c r="C27" s="13"/>
      <c r="D27" s="13"/>
      <c r="E27" s="13"/>
      <c r="F27" s="13"/>
      <c r="G27" s="13"/>
      <c r="H27" s="13"/>
    </row>
  </sheetData>
  <mergeCells count="7">
    <mergeCell ref="B20:E20"/>
    <mergeCell ref="B9:B10"/>
    <mergeCell ref="B11:B12"/>
    <mergeCell ref="B5:E5"/>
    <mergeCell ref="B6:E6"/>
    <mergeCell ref="B15:E15"/>
    <mergeCell ref="B16:E16"/>
  </mergeCells>
  <phoneticPr fontId="9" type="noConversion"/>
  <hyperlinks>
    <hyperlink ref="B20" location="Índice!A1" display="Volver al índice"/>
    <hyperlink ref="E18" location="'2'!A1" display="Siguiente   "/>
    <hyperlink ref="B18" location="Índice!A1" display="  Atrás "/>
  </hyperlinks>
  <pageMargins left="0.75000000000000011" right="0.75000000000000011" top="1.4000000000000001" bottom="1" header="0" footer="0"/>
  <pageSetup scale="69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W33"/>
  <sheetViews>
    <sheetView showGridLines="0" workbookViewId="0"/>
  </sheetViews>
  <sheetFormatPr baseColWidth="10" defaultColWidth="9.1640625" defaultRowHeight="30" customHeight="1" x14ac:dyDescent="0"/>
  <cols>
    <col min="1" max="1" width="12.83203125" style="14" customWidth="1"/>
    <col min="2" max="5" width="9.1640625" style="14" customWidth="1"/>
    <col min="6" max="6" width="15.5" style="14" customWidth="1"/>
    <col min="7" max="9" width="9.1640625" style="14" customWidth="1"/>
    <col min="10" max="10" width="16.6640625" style="14" customWidth="1"/>
    <col min="11" max="11" width="24" style="14" customWidth="1"/>
    <col min="12" max="12" width="24.5" style="14" customWidth="1"/>
    <col min="13" max="13" width="38.5" style="14" customWidth="1"/>
    <col min="14" max="16384" width="9.1640625" style="14"/>
  </cols>
  <sheetData>
    <row r="1" spans="1:49" s="134" customFormat="1" ht="30.75" customHeight="1"/>
    <row r="2" spans="1:49" s="134" customFormat="1" ht="62" customHeight="1">
      <c r="D2" s="25"/>
      <c r="F2" s="28"/>
      <c r="G2" s="25"/>
      <c r="H2" s="25"/>
      <c r="L2" s="28"/>
      <c r="M2" s="28" t="s">
        <v>257</v>
      </c>
      <c r="O2" s="29"/>
      <c r="Q2" s="29"/>
    </row>
    <row r="3" spans="1:49" s="134" customFormat="1" ht="30.75" customHeight="1">
      <c r="C3" s="24"/>
      <c r="D3" s="24"/>
      <c r="E3" s="24"/>
      <c r="J3" s="26"/>
      <c r="K3" s="26"/>
      <c r="L3" s="26"/>
      <c r="M3" s="26"/>
    </row>
    <row r="4" spans="1:49" s="30" customFormat="1" ht="30" customHeight="1">
      <c r="Y4" s="31"/>
      <c r="Z4" s="31"/>
      <c r="AA4" s="31"/>
      <c r="AB4" s="31"/>
      <c r="AC4" s="31"/>
      <c r="AD4" s="31"/>
      <c r="AE4" s="31"/>
      <c r="AF4" s="31"/>
      <c r="AG4" s="31"/>
      <c r="AH4" s="32"/>
      <c r="AI4" s="32"/>
    </row>
    <row r="5" spans="1:49" s="262" customFormat="1" ht="60" customHeight="1">
      <c r="A5" s="263"/>
      <c r="B5" s="330" t="s">
        <v>86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4"/>
      <c r="AN5" s="264"/>
      <c r="AO5" s="263"/>
      <c r="AP5" s="263"/>
      <c r="AQ5" s="263"/>
      <c r="AR5" s="263"/>
      <c r="AS5" s="263"/>
      <c r="AT5" s="265"/>
      <c r="AU5" s="265"/>
      <c r="AV5" s="265"/>
    </row>
    <row r="6" spans="1:49" s="266" customFormat="1" ht="30" customHeight="1">
      <c r="A6" s="252"/>
      <c r="B6" s="331" t="s">
        <v>229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69"/>
      <c r="AJ6" s="269"/>
      <c r="AK6" s="269"/>
      <c r="AL6" s="269"/>
      <c r="AM6" s="264"/>
      <c r="AN6" s="264"/>
      <c r="AO6" s="269"/>
      <c r="AP6" s="269"/>
      <c r="AQ6" s="269"/>
      <c r="AR6" s="269"/>
      <c r="AS6" s="269"/>
      <c r="AT6" s="268"/>
      <c r="AU6" s="268"/>
      <c r="AV6" s="268"/>
      <c r="AW6" s="268"/>
    </row>
    <row r="7" spans="1:49" ht="30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126"/>
      <c r="AJ7" s="126"/>
      <c r="AK7" s="126"/>
      <c r="AL7" s="126"/>
      <c r="AM7" s="32"/>
      <c r="AN7" s="32"/>
      <c r="AO7" s="126"/>
      <c r="AP7" s="126"/>
      <c r="AQ7" s="126"/>
      <c r="AR7" s="126"/>
      <c r="AS7" s="126"/>
      <c r="AT7" s="38"/>
      <c r="AU7" s="38"/>
      <c r="AV7" s="38"/>
      <c r="AW7" s="38"/>
    </row>
    <row r="8" spans="1:49" s="80" customFormat="1" ht="30" customHeight="1">
      <c r="A8" s="100"/>
      <c r="B8" s="82"/>
      <c r="C8" s="82"/>
      <c r="D8" s="82"/>
      <c r="E8" s="82"/>
      <c r="F8" s="82"/>
      <c r="G8" s="82"/>
      <c r="H8" s="100"/>
      <c r="I8" s="100"/>
      <c r="J8" s="100"/>
      <c r="K8" s="362" t="s">
        <v>80</v>
      </c>
      <c r="L8" s="362" t="s">
        <v>119</v>
      </c>
      <c r="M8" s="362"/>
      <c r="N8" s="102"/>
      <c r="O8" s="102"/>
      <c r="P8" s="102"/>
      <c r="Q8" s="40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81"/>
      <c r="AC8" s="81"/>
      <c r="AD8" s="79"/>
    </row>
    <row r="9" spans="1:49" ht="30" customHeight="1">
      <c r="A9" s="39"/>
      <c r="K9" s="362"/>
      <c r="L9" s="184" t="s">
        <v>4</v>
      </c>
      <c r="M9" s="184" t="s">
        <v>5</v>
      </c>
    </row>
    <row r="10" spans="1:49" ht="30" customHeight="1">
      <c r="A10" s="39"/>
      <c r="K10" s="78" t="s">
        <v>15</v>
      </c>
      <c r="L10" s="166">
        <f>+'10'!D10+'10'!I10+'10'!J10</f>
        <v>856656.17010793567</v>
      </c>
      <c r="M10" s="166">
        <f>+'8'!D10+'8'!E10+'8'!F10+'8'!G10+'8'!J10+'8'!N10</f>
        <v>0</v>
      </c>
    </row>
    <row r="11" spans="1:49" ht="30" customHeight="1">
      <c r="A11" s="39"/>
      <c r="K11" s="167" t="s">
        <v>38</v>
      </c>
      <c r="L11" s="168">
        <f>+'10'!D11+'10'!I11+'10'!J11</f>
        <v>2568066.357942726</v>
      </c>
      <c r="M11" s="168">
        <f>+'8'!D11+'8'!E11+'8'!F11+'8'!G11+'8'!J11+'8'!N11</f>
        <v>186903.76163398518</v>
      </c>
    </row>
    <row r="12" spans="1:49" ht="30" customHeight="1">
      <c r="A12" s="39"/>
      <c r="K12" s="78" t="s">
        <v>16</v>
      </c>
      <c r="L12" s="166">
        <f>+'10'!D12+'10'!I12+'10'!J12</f>
        <v>9467498.7696673144</v>
      </c>
      <c r="M12" s="166">
        <f>+'8'!D12+'8'!E12+'8'!F12+'8'!G12+'8'!J12+'8'!N12</f>
        <v>0</v>
      </c>
    </row>
    <row r="13" spans="1:49" ht="30" customHeight="1">
      <c r="A13" s="39"/>
      <c r="K13" s="167" t="s">
        <v>17</v>
      </c>
      <c r="L13" s="168">
        <f>+'10'!D13+'10'!I13+'10'!J13</f>
        <v>1524481.3829999999</v>
      </c>
      <c r="M13" s="168">
        <f>+'8'!D13+'8'!E13+'8'!F13+'8'!G13+'8'!J13+'8'!N13</f>
        <v>700698.98681625805</v>
      </c>
    </row>
    <row r="14" spans="1:49" ht="30" customHeight="1">
      <c r="A14" s="39"/>
      <c r="K14" s="78" t="s">
        <v>18</v>
      </c>
      <c r="L14" s="166">
        <f>+'10'!D14+'10'!I14+'10'!J14</f>
        <v>9793081.2400000002</v>
      </c>
      <c r="M14" s="166">
        <f>+'8'!D14+'8'!E14+'8'!F14+'8'!G14+'8'!J14+'8'!N14</f>
        <v>1271233.9694999999</v>
      </c>
    </row>
    <row r="15" spans="1:49" ht="30" customHeight="1">
      <c r="A15" s="39"/>
      <c r="K15" s="167" t="s">
        <v>19</v>
      </c>
      <c r="L15" s="168">
        <f>+'10'!D15+'10'!I15+'10'!J15</f>
        <v>586557.32860311121</v>
      </c>
      <c r="M15" s="168">
        <f>+'8'!D15+'8'!E15+'8'!F15+'8'!G15+'8'!J15+'8'!N15</f>
        <v>0</v>
      </c>
    </row>
    <row r="16" spans="1:49" ht="30" customHeight="1">
      <c r="A16" s="39"/>
      <c r="K16" s="78" t="s">
        <v>20</v>
      </c>
      <c r="L16" s="166">
        <f>+'10'!D16+'10'!I16+'10'!J16</f>
        <v>1811681.24</v>
      </c>
      <c r="M16" s="166">
        <f>+'8'!D16+'8'!E16+'8'!F16+'8'!G16+'8'!J16+'8'!N16</f>
        <v>0</v>
      </c>
    </row>
    <row r="17" spans="1:19" ht="30" customHeight="1">
      <c r="A17" s="39"/>
      <c r="K17" s="167" t="s">
        <v>21</v>
      </c>
      <c r="L17" s="168">
        <f>+'10'!D17+'10'!I17+'10'!J17</f>
        <v>468606.38</v>
      </c>
      <c r="M17" s="168">
        <f>+'8'!D17+'8'!E17+'8'!F17+'8'!G17+'8'!J17+'8'!N17</f>
        <v>0</v>
      </c>
    </row>
    <row r="18" spans="1:19" ht="30" customHeight="1">
      <c r="A18" s="39"/>
      <c r="K18" s="78" t="s">
        <v>22</v>
      </c>
      <c r="L18" s="166">
        <f>+'10'!D18+'10'!I18+'10'!J18</f>
        <v>2190964.3582982109</v>
      </c>
      <c r="M18" s="166">
        <f>+'8'!D18+'8'!E18+'8'!F18+'8'!G18+'8'!J18+'8'!N18</f>
        <v>117632.30717752152</v>
      </c>
    </row>
    <row r="19" spans="1:19" ht="30" customHeight="1">
      <c r="A19" s="39"/>
      <c r="K19" s="167" t="s">
        <v>23</v>
      </c>
      <c r="L19" s="168">
        <f>+'10'!D19+'10'!I19+'10'!J19</f>
        <v>134700</v>
      </c>
      <c r="M19" s="168">
        <f>+'8'!D19+'8'!E19+'8'!F19+'8'!G19+'8'!J19+'8'!N19</f>
        <v>0</v>
      </c>
    </row>
    <row r="20" spans="1:19" ht="30" customHeight="1">
      <c r="A20" s="39"/>
      <c r="K20" s="78" t="s">
        <v>24</v>
      </c>
      <c r="L20" s="166">
        <f>+'10'!D20+'10'!I20+'10'!J20</f>
        <v>953784.05289777787</v>
      </c>
      <c r="M20" s="166">
        <f>+'8'!D20+'8'!E20+'8'!F20+'8'!G20+'8'!J20+'8'!N20</f>
        <v>0</v>
      </c>
    </row>
    <row r="21" spans="1:19" ht="30" customHeight="1">
      <c r="A21" s="39"/>
      <c r="K21" s="167" t="s">
        <v>25</v>
      </c>
      <c r="L21" s="168">
        <f>+'10'!D21+'10'!I21+'10'!J21</f>
        <v>2964022.9879999999</v>
      </c>
      <c r="M21" s="168">
        <f>+'8'!D21+'8'!E21+'8'!F21+'8'!G21+'8'!J21+'8'!N21</f>
        <v>260000</v>
      </c>
    </row>
    <row r="22" spans="1:19" ht="30" customHeight="1">
      <c r="A22" s="39"/>
      <c r="K22" s="78" t="s">
        <v>26</v>
      </c>
      <c r="L22" s="166">
        <f>+'10'!D22+'10'!I22+'10'!J22</f>
        <v>317126.36499999999</v>
      </c>
      <c r="M22" s="166">
        <f>+'8'!D22+'8'!E22+'8'!F22+'8'!G22+'8'!J22+'8'!N22</f>
        <v>0</v>
      </c>
    </row>
    <row r="23" spans="1:19" ht="30" customHeight="1">
      <c r="A23" s="39"/>
      <c r="K23" s="167" t="s">
        <v>27</v>
      </c>
      <c r="L23" s="168">
        <f>+'10'!D23+'10'!I23+'10'!J23</f>
        <v>1149666.4954251277</v>
      </c>
      <c r="M23" s="168">
        <f>+'8'!D23+'8'!E23+'8'!F23+'8'!G23+'8'!J23+'8'!N23</f>
        <v>194039.41883151606</v>
      </c>
    </row>
    <row r="24" spans="1:19" ht="30" customHeight="1">
      <c r="A24" s="39"/>
      <c r="K24" s="78" t="s">
        <v>28</v>
      </c>
      <c r="L24" s="166">
        <f>+'10'!D24+'10'!I24+'10'!J24</f>
        <v>7399776.0018706685</v>
      </c>
      <c r="M24" s="166">
        <f>+'8'!D24+'8'!E24+'8'!F24+'8'!G24+'8'!J24+'8'!N24</f>
        <v>0</v>
      </c>
    </row>
    <row r="25" spans="1:19" ht="30" customHeight="1">
      <c r="A25" s="39"/>
    </row>
    <row r="26" spans="1:19" ht="30" customHeight="1">
      <c r="B26" s="355" t="s">
        <v>230</v>
      </c>
      <c r="C26" s="355"/>
      <c r="D26" s="355"/>
      <c r="E26" s="355"/>
      <c r="F26" s="355"/>
      <c r="G26" s="355"/>
      <c r="H26" s="355"/>
      <c r="I26" s="355"/>
      <c r="J26" s="355"/>
      <c r="K26" s="355"/>
      <c r="L26" s="355"/>
      <c r="M26" s="355"/>
    </row>
    <row r="28" spans="1:19" s="255" customFormat="1" ht="30" customHeight="1">
      <c r="B28" s="253" t="s">
        <v>213</v>
      </c>
      <c r="C28" s="254"/>
      <c r="D28" s="254"/>
      <c r="E28" s="254"/>
      <c r="G28" s="256"/>
      <c r="H28" s="256"/>
      <c r="K28" s="256"/>
      <c r="M28" s="257" t="s">
        <v>217</v>
      </c>
      <c r="O28" s="259"/>
      <c r="P28" s="253"/>
    </row>
    <row r="29" spans="1:19" s="55" customFormat="1" ht="30" customHeight="1">
      <c r="A29" s="54"/>
      <c r="B29" s="221"/>
      <c r="C29" s="222"/>
      <c r="D29" s="222"/>
      <c r="E29" s="222"/>
      <c r="F29" s="222"/>
      <c r="G29" s="54"/>
      <c r="H29" s="54"/>
      <c r="I29" s="54"/>
      <c r="J29" s="54"/>
      <c r="K29" s="54"/>
    </row>
    <row r="30" spans="1:19" s="55" customFormat="1" ht="50" customHeight="1">
      <c r="A30" s="54"/>
      <c r="B30" s="328" t="s">
        <v>103</v>
      </c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223"/>
      <c r="O30" s="223"/>
      <c r="P30" s="223"/>
      <c r="Q30" s="223"/>
      <c r="R30" s="223"/>
      <c r="S30" s="223"/>
    </row>
    <row r="31" spans="1:19" ht="30" customHeight="1">
      <c r="A31" s="94"/>
    </row>
    <row r="32" spans="1:19" ht="30" customHeight="1">
      <c r="A32" s="96"/>
    </row>
    <row r="33" spans="1:1" ht="30" customHeight="1">
      <c r="A33" s="39"/>
    </row>
  </sheetData>
  <mergeCells count="6">
    <mergeCell ref="B30:M30"/>
    <mergeCell ref="L8:M8"/>
    <mergeCell ref="K8:K9"/>
    <mergeCell ref="B5:M5"/>
    <mergeCell ref="B6:M6"/>
    <mergeCell ref="B26:M26"/>
  </mergeCells>
  <phoneticPr fontId="9" type="noConversion"/>
  <hyperlinks>
    <hyperlink ref="B30" location="Índice!A1" display="Volver al índice"/>
    <hyperlink ref="M28" location="G2.b!A1" display="Siguiente   "/>
    <hyperlink ref="B28" location="G1.b!A1" display="  Atrás "/>
    <hyperlink ref="P28" location="G3.d!A1" display="G3.d!A1"/>
    <hyperlink ref="O28" location="G3.b!A1" display="G3.b!A1"/>
  </hyperlinks>
  <pageMargins left="0.75000000000000011" right="0.75000000000000011" top="1.4000000000000001" bottom="1" header="0" footer="0"/>
  <pageSetup scale="55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W31"/>
  <sheetViews>
    <sheetView showGridLines="0" workbookViewId="0"/>
  </sheetViews>
  <sheetFormatPr baseColWidth="10" defaultColWidth="12.83203125" defaultRowHeight="30" customHeight="1" x14ac:dyDescent="0"/>
  <cols>
    <col min="1" max="11" width="12.83203125" style="14"/>
    <col min="12" max="12" width="23.33203125" style="14" customWidth="1"/>
    <col min="13" max="13" width="28" style="14" customWidth="1"/>
    <col min="14" max="14" width="39.33203125" style="14" customWidth="1"/>
    <col min="15" max="16384" width="12.83203125" style="14"/>
  </cols>
  <sheetData>
    <row r="1" spans="2:49" s="134" customFormat="1" ht="30.75" customHeight="1"/>
    <row r="2" spans="2:49" s="134" customFormat="1" ht="62" customHeight="1">
      <c r="D2" s="25"/>
      <c r="F2" s="28"/>
      <c r="G2" s="25"/>
      <c r="H2" s="25"/>
      <c r="L2" s="28"/>
      <c r="N2" s="28" t="s">
        <v>257</v>
      </c>
      <c r="O2" s="29"/>
      <c r="Q2" s="29"/>
    </row>
    <row r="3" spans="2:49" s="134" customFormat="1" ht="30.75" customHeight="1">
      <c r="C3" s="24"/>
      <c r="D3" s="24"/>
      <c r="E3" s="24"/>
      <c r="J3" s="26"/>
      <c r="K3" s="26"/>
      <c r="L3" s="26"/>
      <c r="M3" s="26"/>
    </row>
    <row r="4" spans="2:49" s="30" customFormat="1" ht="30" customHeight="1">
      <c r="Y4" s="31"/>
      <c r="Z4" s="31"/>
      <c r="AA4" s="31"/>
      <c r="AB4" s="31"/>
      <c r="AC4" s="31"/>
      <c r="AD4" s="31"/>
      <c r="AE4" s="31"/>
      <c r="AF4" s="31"/>
      <c r="AG4" s="31"/>
      <c r="AH4" s="32"/>
      <c r="AI4" s="32"/>
    </row>
    <row r="5" spans="2:49" s="262" customFormat="1" ht="60" customHeight="1">
      <c r="B5" s="330" t="s">
        <v>86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4"/>
      <c r="AN5" s="264"/>
      <c r="AO5" s="263"/>
      <c r="AP5" s="263"/>
      <c r="AQ5" s="263"/>
      <c r="AR5" s="263"/>
      <c r="AS5" s="263"/>
      <c r="AT5" s="265"/>
      <c r="AU5" s="265"/>
      <c r="AV5" s="265"/>
    </row>
    <row r="6" spans="2:49" s="266" customFormat="1" ht="30" customHeight="1">
      <c r="B6" s="331" t="s">
        <v>228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69"/>
      <c r="AJ6" s="269"/>
      <c r="AK6" s="269"/>
      <c r="AL6" s="269"/>
      <c r="AM6" s="264"/>
      <c r="AN6" s="264"/>
      <c r="AO6" s="269"/>
      <c r="AP6" s="269"/>
      <c r="AQ6" s="269"/>
      <c r="AR6" s="269"/>
      <c r="AS6" s="269"/>
      <c r="AT6" s="268"/>
      <c r="AU6" s="268"/>
      <c r="AV6" s="268"/>
      <c r="AW6" s="268"/>
    </row>
    <row r="7" spans="2:49" ht="30" customHeight="1"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126"/>
      <c r="AJ7" s="126"/>
      <c r="AK7" s="126"/>
      <c r="AL7" s="126"/>
      <c r="AM7" s="32"/>
      <c r="AN7" s="32"/>
      <c r="AO7" s="126"/>
      <c r="AP7" s="126"/>
      <c r="AQ7" s="126"/>
      <c r="AR7" s="126"/>
      <c r="AS7" s="126"/>
      <c r="AT7" s="38"/>
      <c r="AU7" s="38"/>
      <c r="AV7" s="38"/>
      <c r="AW7" s="38"/>
    </row>
    <row r="8" spans="2:49" ht="30" customHeight="1">
      <c r="L8" s="362" t="s">
        <v>80</v>
      </c>
      <c r="M8" s="362" t="s">
        <v>118</v>
      </c>
      <c r="N8" s="362"/>
    </row>
    <row r="9" spans="2:49" ht="30" customHeight="1">
      <c r="L9" s="362"/>
      <c r="M9" s="184" t="s">
        <v>4</v>
      </c>
      <c r="N9" s="184" t="s">
        <v>5</v>
      </c>
    </row>
    <row r="10" spans="2:49" ht="30" customHeight="1">
      <c r="L10" s="72" t="s">
        <v>15</v>
      </c>
      <c r="M10" s="169">
        <f>+'10'!F10+'10'!L10</f>
        <v>0</v>
      </c>
      <c r="N10" s="169">
        <f>+'8'!I10+'8'!K10+'8'!O10+'8'!R10+'8'!S10+'9'!D11+'9'!H11</f>
        <v>628509.81014235783</v>
      </c>
    </row>
    <row r="11" spans="2:49" ht="30" customHeight="1">
      <c r="L11" s="167" t="s">
        <v>38</v>
      </c>
      <c r="M11" s="170">
        <f>+'10'!F11+'10'!L11</f>
        <v>0</v>
      </c>
      <c r="N11" s="170">
        <f>+'8'!I11+'8'!K11+'8'!O11+'8'!R11+'8'!S11+'9'!D12+'9'!H12</f>
        <v>869513.25554927438</v>
      </c>
    </row>
    <row r="12" spans="2:49" ht="30" customHeight="1">
      <c r="L12" s="72" t="s">
        <v>16</v>
      </c>
      <c r="M12" s="169">
        <f>+'10'!F12+'10'!L12</f>
        <v>147166.25</v>
      </c>
      <c r="N12" s="169">
        <f>+'8'!I12+'8'!K12+'8'!O12+'8'!R12+'8'!S12+'9'!D13+'9'!H13</f>
        <v>2949113.18</v>
      </c>
    </row>
    <row r="13" spans="2:49" ht="30" customHeight="1">
      <c r="L13" s="167" t="s">
        <v>17</v>
      </c>
      <c r="M13" s="170">
        <f>+'10'!F13+'10'!L13</f>
        <v>0</v>
      </c>
      <c r="N13" s="170">
        <f>+'8'!I13+'8'!K13+'8'!O13+'8'!R13+'8'!S13+'9'!D14+'9'!H14</f>
        <v>265012.0392756653</v>
      </c>
    </row>
    <row r="14" spans="2:49" ht="30" customHeight="1">
      <c r="L14" s="72" t="s">
        <v>18</v>
      </c>
      <c r="M14" s="169">
        <f>+'10'!F14+'10'!L14</f>
        <v>409.68</v>
      </c>
      <c r="N14" s="169">
        <f>+'8'!I14+'8'!K14+'8'!O14+'8'!R14+'8'!S14+'9'!D15+'9'!H15</f>
        <v>244685.69280000002</v>
      </c>
    </row>
    <row r="15" spans="2:49" ht="30" customHeight="1">
      <c r="L15" s="167" t="s">
        <v>19</v>
      </c>
      <c r="M15" s="170">
        <f>+'10'!F15+'10'!L15</f>
        <v>0</v>
      </c>
      <c r="N15" s="170">
        <f>+'8'!I15+'8'!K15+'8'!O15+'8'!R15+'8'!S15+'9'!D16+'9'!H16</f>
        <v>340278.4712840534</v>
      </c>
    </row>
    <row r="16" spans="2:49" ht="30" customHeight="1">
      <c r="L16" s="72" t="s">
        <v>20</v>
      </c>
      <c r="M16" s="169">
        <f>+'10'!F16+'10'!L16</f>
        <v>0</v>
      </c>
      <c r="N16" s="169">
        <f>+'8'!I16+'8'!K16+'8'!O16+'8'!R16+'8'!S16+'9'!D17+'9'!H17</f>
        <v>236894.49</v>
      </c>
    </row>
    <row r="17" spans="1:19" ht="30" customHeight="1">
      <c r="L17" s="167" t="s">
        <v>21</v>
      </c>
      <c r="M17" s="170">
        <f>+'10'!F17+'10'!L17</f>
        <v>0</v>
      </c>
      <c r="N17" s="170">
        <f>+'8'!I17+'8'!K17+'8'!O17+'8'!R17+'8'!S17+'9'!D18+'9'!H18</f>
        <v>138234.88076923077</v>
      </c>
    </row>
    <row r="18" spans="1:19" ht="30" customHeight="1">
      <c r="L18" s="72" t="s">
        <v>22</v>
      </c>
      <c r="M18" s="169">
        <f>+'10'!F18+'10'!L18</f>
        <v>388834.59298638039</v>
      </c>
      <c r="N18" s="169">
        <f>+'8'!I18+'8'!K18+'8'!O18+'8'!R18+'8'!S18+'9'!D19+'9'!H19</f>
        <v>1651484.1</v>
      </c>
    </row>
    <row r="19" spans="1:19" ht="30" customHeight="1">
      <c r="L19" s="167" t="s">
        <v>23</v>
      </c>
      <c r="M19" s="170">
        <f>+'10'!F19+'10'!L19</f>
        <v>72879.184840000002</v>
      </c>
      <c r="N19" s="170">
        <f>+'8'!I19+'8'!K19+'8'!O19+'8'!R19+'8'!S19+'9'!D20+'9'!H20</f>
        <v>130663.8101916216</v>
      </c>
    </row>
    <row r="20" spans="1:19" ht="30" customHeight="1">
      <c r="L20" s="72" t="s">
        <v>24</v>
      </c>
      <c r="M20" s="169">
        <f>+'10'!F20+'10'!L20</f>
        <v>0</v>
      </c>
      <c r="N20" s="169">
        <f>+'8'!I20+'8'!K20+'8'!O20+'8'!R20+'8'!S20+'9'!D21+'9'!H21</f>
        <v>442555.76829819311</v>
      </c>
    </row>
    <row r="21" spans="1:19" ht="30" customHeight="1">
      <c r="L21" s="167" t="s">
        <v>25</v>
      </c>
      <c r="M21" s="170">
        <f>+'10'!F21+'10'!L21</f>
        <v>3520.8264000000004</v>
      </c>
      <c r="N21" s="170">
        <f>+'8'!I21+'8'!K21+'8'!O21+'8'!R21+'8'!S21+'9'!D22+'9'!H22</f>
        <v>1547591.5922007468</v>
      </c>
    </row>
    <row r="22" spans="1:19" ht="30" customHeight="1">
      <c r="L22" s="72" t="s">
        <v>26</v>
      </c>
      <c r="M22" s="169">
        <f>+'10'!F22+'10'!L22</f>
        <v>188729.84</v>
      </c>
      <c r="N22" s="169">
        <f>+'8'!I22+'8'!K22+'8'!O22+'8'!R22+'8'!S22+'9'!D23+'9'!H23</f>
        <v>94112.76</v>
      </c>
    </row>
    <row r="23" spans="1:19" ht="30" customHeight="1">
      <c r="L23" s="167" t="s">
        <v>27</v>
      </c>
      <c r="M23" s="170">
        <f>+'10'!F23+'10'!L23</f>
        <v>16797.733260382061</v>
      </c>
      <c r="N23" s="170">
        <f>+'8'!I23+'8'!K23+'8'!O23+'8'!R23+'8'!S23+'9'!D24+'9'!H24</f>
        <v>585435.77066827915</v>
      </c>
    </row>
    <row r="24" spans="1:19" ht="30" customHeight="1">
      <c r="L24" s="72" t="s">
        <v>28</v>
      </c>
      <c r="M24" s="169">
        <f>+'10'!F24+'10'!L24</f>
        <v>0</v>
      </c>
      <c r="N24" s="169">
        <f>+'8'!I24+'8'!K24+'8'!O24+'8'!R24+'8'!S24+'9'!D25+'9'!H25</f>
        <v>1926686.3711515833</v>
      </c>
    </row>
    <row r="26" spans="1:19" ht="30" customHeight="1">
      <c r="B26" s="344" t="s">
        <v>222</v>
      </c>
      <c r="C26" s="344"/>
      <c r="D26" s="344"/>
      <c r="E26" s="344"/>
      <c r="F26" s="344"/>
      <c r="G26" s="344"/>
      <c r="H26" s="344"/>
      <c r="I26" s="344"/>
      <c r="J26" s="344"/>
      <c r="K26" s="344"/>
      <c r="L26" s="344"/>
      <c r="M26" s="344"/>
      <c r="N26" s="344"/>
    </row>
    <row r="27" spans="1:19" ht="30" customHeight="1">
      <c r="B27" s="57"/>
    </row>
    <row r="28" spans="1:19" s="255" customFormat="1" ht="30" customHeight="1">
      <c r="B28" s="253" t="s">
        <v>216</v>
      </c>
      <c r="C28" s="254"/>
      <c r="D28" s="254"/>
      <c r="E28" s="254"/>
      <c r="G28" s="256"/>
      <c r="H28" s="256"/>
      <c r="K28" s="256"/>
      <c r="N28" s="257" t="s">
        <v>217</v>
      </c>
      <c r="O28" s="259"/>
      <c r="P28" s="253"/>
    </row>
    <row r="29" spans="1:19" s="55" customFormat="1" ht="30" customHeight="1">
      <c r="A29" s="54"/>
      <c r="B29" s="221"/>
      <c r="C29" s="222"/>
      <c r="D29" s="222"/>
      <c r="E29" s="222"/>
      <c r="F29" s="222"/>
      <c r="G29" s="54"/>
      <c r="H29" s="54"/>
      <c r="I29" s="54"/>
      <c r="J29" s="54"/>
      <c r="K29" s="54"/>
    </row>
    <row r="30" spans="1:19" s="55" customFormat="1" ht="50" customHeight="1">
      <c r="A30" s="54"/>
      <c r="B30" s="328" t="s">
        <v>103</v>
      </c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223"/>
      <c r="P30" s="223"/>
      <c r="Q30" s="223"/>
      <c r="R30" s="223"/>
      <c r="S30" s="223"/>
    </row>
    <row r="31" spans="1:19" ht="30" customHeight="1">
      <c r="B31" s="43"/>
    </row>
  </sheetData>
  <mergeCells count="6">
    <mergeCell ref="B30:N30"/>
    <mergeCell ref="M8:N8"/>
    <mergeCell ref="L8:L9"/>
    <mergeCell ref="B6:N6"/>
    <mergeCell ref="B5:N5"/>
    <mergeCell ref="B26:N26"/>
  </mergeCells>
  <phoneticPr fontId="9" type="noConversion"/>
  <hyperlinks>
    <hyperlink ref="B30" location="Índice!A1" display="Volver al índice"/>
    <hyperlink ref="N28" location="G3.a!A1" display="Siguiente   "/>
    <hyperlink ref="B28" location="G2.a!A1" display="  Atrás "/>
    <hyperlink ref="P28" location="G3.d!A1" display="G3.d!A1"/>
    <hyperlink ref="O28" location="G3.b!A1" display="G3.b!A1"/>
  </hyperlinks>
  <pageMargins left="0.75000000000000011" right="0.75000000000000011" top="1.4000000000000001" bottom="1" header="0" footer="0"/>
  <pageSetup scale="46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U32"/>
  <sheetViews>
    <sheetView showGridLines="0" workbookViewId="0"/>
  </sheetViews>
  <sheetFormatPr baseColWidth="10" defaultColWidth="12.83203125" defaultRowHeight="30" customHeight="1" x14ac:dyDescent="0"/>
  <cols>
    <col min="1" max="11" width="12.83203125" style="14"/>
    <col min="12" max="12" width="26" style="14" customWidth="1"/>
    <col min="13" max="16384" width="12.83203125" style="14"/>
  </cols>
  <sheetData>
    <row r="1" spans="2:47" s="134" customFormat="1" ht="30.75" customHeight="1"/>
    <row r="2" spans="2:47" s="134" customFormat="1" ht="62" customHeight="1">
      <c r="D2" s="25"/>
      <c r="F2" s="28"/>
      <c r="G2" s="25"/>
      <c r="H2" s="25"/>
      <c r="L2" s="28"/>
      <c r="O2" s="29"/>
      <c r="P2" s="335" t="s">
        <v>257</v>
      </c>
      <c r="Q2" s="335"/>
      <c r="R2" s="335"/>
    </row>
    <row r="3" spans="2:47" s="134" customFormat="1" ht="30.75" customHeight="1">
      <c r="C3" s="24"/>
      <c r="D3" s="24"/>
      <c r="E3" s="24"/>
      <c r="J3" s="26"/>
      <c r="K3" s="26"/>
      <c r="L3" s="26"/>
      <c r="M3" s="26"/>
    </row>
    <row r="4" spans="2:47" ht="30" customHeight="1">
      <c r="AK4" s="32"/>
      <c r="AL4" s="32"/>
    </row>
    <row r="5" spans="2:47" s="262" customFormat="1" ht="60" customHeight="1">
      <c r="B5" s="330" t="s">
        <v>86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4"/>
      <c r="AL5" s="264"/>
      <c r="AM5" s="263"/>
      <c r="AN5" s="263"/>
      <c r="AO5" s="263"/>
      <c r="AP5" s="263"/>
      <c r="AQ5" s="263"/>
      <c r="AR5" s="265"/>
      <c r="AS5" s="265"/>
      <c r="AT5" s="265"/>
    </row>
    <row r="6" spans="2:47" s="266" customFormat="1" ht="30" customHeight="1">
      <c r="B6" s="331" t="s">
        <v>227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69"/>
      <c r="AH6" s="269"/>
      <c r="AI6" s="269"/>
      <c r="AJ6" s="269"/>
      <c r="AK6" s="264"/>
      <c r="AL6" s="264"/>
      <c r="AM6" s="269"/>
      <c r="AN6" s="269"/>
      <c r="AO6" s="269"/>
      <c r="AP6" s="269"/>
      <c r="AQ6" s="269"/>
      <c r="AR6" s="268"/>
      <c r="AS6" s="268"/>
      <c r="AT6" s="268"/>
      <c r="AU6" s="268"/>
    </row>
    <row r="7" spans="2:47" ht="30" customHeight="1">
      <c r="B7" s="156"/>
    </row>
    <row r="8" spans="2:47" ht="30" customHeight="1">
      <c r="L8" s="362" t="s">
        <v>80</v>
      </c>
      <c r="M8" s="362" t="s">
        <v>4</v>
      </c>
      <c r="N8" s="362"/>
      <c r="O8" s="362"/>
      <c r="P8" s="362"/>
      <c r="Q8" s="362"/>
      <c r="R8" s="362"/>
    </row>
    <row r="9" spans="2:47" ht="30" customHeight="1">
      <c r="L9" s="362"/>
      <c r="M9" s="184" t="s">
        <v>6</v>
      </c>
      <c r="N9" s="184" t="s">
        <v>7</v>
      </c>
      <c r="O9" s="184" t="s">
        <v>8</v>
      </c>
      <c r="P9" s="184" t="s">
        <v>9</v>
      </c>
      <c r="Q9" s="184" t="s">
        <v>10</v>
      </c>
      <c r="R9" s="184" t="s">
        <v>31</v>
      </c>
    </row>
    <row r="10" spans="2:47" ht="30" customHeight="1">
      <c r="L10" s="72" t="s">
        <v>15</v>
      </c>
      <c r="M10" s="185">
        <f>+'13'!D10+'13'!I10+'13'!J10</f>
        <v>660.48190715321846</v>
      </c>
      <c r="N10" s="185">
        <f>+'13'!E10+'13'!K10</f>
        <v>150.85092913540009</v>
      </c>
      <c r="O10" s="185">
        <f>+'13'!F10+'13'!L10</f>
        <v>0</v>
      </c>
      <c r="P10" s="185">
        <f>+'13'!G10+'13'!M10</f>
        <v>0</v>
      </c>
      <c r="Q10" s="185">
        <f>+'13'!H10+'13'!N10</f>
        <v>0</v>
      </c>
      <c r="R10" s="186">
        <f>+SUM(M10:Q10)</f>
        <v>811.33283628861852</v>
      </c>
    </row>
    <row r="11" spans="2:47" ht="30" customHeight="1">
      <c r="L11" s="167" t="s">
        <v>38</v>
      </c>
      <c r="M11" s="187">
        <f>+'13'!D11+'13'!I11+'13'!J11</f>
        <v>1979.9791619738417</v>
      </c>
      <c r="N11" s="187">
        <f>+'13'!E11+'13'!K11</f>
        <v>0</v>
      </c>
      <c r="O11" s="187">
        <f>+'13'!F11+'13'!L11</f>
        <v>0</v>
      </c>
      <c r="P11" s="187">
        <f>+'13'!G11+'13'!M11</f>
        <v>0</v>
      </c>
      <c r="Q11" s="187">
        <f>+'13'!H11+'13'!N11</f>
        <v>0</v>
      </c>
      <c r="R11" s="188">
        <f t="shared" ref="R11:R25" si="0">+SUM(M11:Q11)</f>
        <v>1979.9791619738417</v>
      </c>
    </row>
    <row r="12" spans="2:47" ht="30" customHeight="1">
      <c r="L12" s="72" t="s">
        <v>16</v>
      </c>
      <c r="M12" s="185">
        <f>+'13'!D12+'13'!I12+'13'!J12</f>
        <v>7299.4415514134989</v>
      </c>
      <c r="N12" s="185">
        <f>+'13'!E12+'13'!K12</f>
        <v>0</v>
      </c>
      <c r="O12" s="185">
        <f>+'13'!F12+'13'!L12</f>
        <v>124.79698</v>
      </c>
      <c r="P12" s="185">
        <f>+'13'!G12+'13'!M12</f>
        <v>0</v>
      </c>
      <c r="Q12" s="185">
        <f>+'13'!H12+'13'!N12</f>
        <v>688.5378934324001</v>
      </c>
      <c r="R12" s="186">
        <f t="shared" si="0"/>
        <v>8112.7764248458989</v>
      </c>
    </row>
    <row r="13" spans="2:47" ht="30" customHeight="1">
      <c r="L13" s="167" t="s">
        <v>17</v>
      </c>
      <c r="M13" s="187">
        <f>+'13'!D13+'13'!I13+'13'!J13</f>
        <v>1175.3751462929999</v>
      </c>
      <c r="N13" s="187">
        <f>+'13'!E13+'13'!K13</f>
        <v>0</v>
      </c>
      <c r="O13" s="187">
        <f>+'13'!F13+'13'!L13</f>
        <v>0</v>
      </c>
      <c r="P13" s="187">
        <f>+'13'!G13+'13'!M13</f>
        <v>0</v>
      </c>
      <c r="Q13" s="187">
        <f>+'13'!H13+'13'!N13</f>
        <v>0</v>
      </c>
      <c r="R13" s="188">
        <f t="shared" si="0"/>
        <v>1175.3751462929999</v>
      </c>
    </row>
    <row r="14" spans="2:47" ht="30" customHeight="1">
      <c r="L14" s="72" t="s">
        <v>18</v>
      </c>
      <c r="M14" s="185">
        <f>+'13'!D14+'13'!I14+'13'!J14</f>
        <v>7550.4656360400004</v>
      </c>
      <c r="N14" s="185">
        <f>+'13'!E14+'13'!K14</f>
        <v>0</v>
      </c>
      <c r="O14" s="185">
        <f>+'13'!F14+'13'!L14</f>
        <v>0.34740863999999999</v>
      </c>
      <c r="P14" s="185">
        <f>+'13'!G14+'13'!M14</f>
        <v>5.8872293999999998</v>
      </c>
      <c r="Q14" s="185">
        <f>+'13'!H14+'13'!N14</f>
        <v>1.4342856000000002</v>
      </c>
      <c r="R14" s="186">
        <f t="shared" si="0"/>
        <v>7558.1345596800011</v>
      </c>
    </row>
    <row r="15" spans="2:47" ht="30" customHeight="1">
      <c r="L15" s="167" t="s">
        <v>19</v>
      </c>
      <c r="M15" s="187">
        <f>+'13'!D15+'13'!I15+'13'!J15</f>
        <v>452.23570035299878</v>
      </c>
      <c r="N15" s="187">
        <f>+'13'!E15+'13'!K15</f>
        <v>100.21824181922187</v>
      </c>
      <c r="O15" s="187">
        <f>+'13'!F15+'13'!L15</f>
        <v>0</v>
      </c>
      <c r="P15" s="187">
        <f>+'13'!G15+'13'!M15</f>
        <v>0</v>
      </c>
      <c r="Q15" s="187">
        <f>+'13'!H15+'13'!N15</f>
        <v>0</v>
      </c>
      <c r="R15" s="188">
        <f t="shared" si="0"/>
        <v>552.45394217222065</v>
      </c>
    </row>
    <row r="16" spans="2:47" ht="30" customHeight="1">
      <c r="L16" s="72" t="s">
        <v>20</v>
      </c>
      <c r="M16" s="185">
        <f>+'13'!D16+'13'!I16+'13'!J16</f>
        <v>1396.8062360400002</v>
      </c>
      <c r="N16" s="185">
        <f>+'13'!E16+'13'!K16</f>
        <v>0</v>
      </c>
      <c r="O16" s="185">
        <f>+'13'!F16+'13'!L16</f>
        <v>0</v>
      </c>
      <c r="P16" s="185">
        <f>+'13'!G16+'13'!M16</f>
        <v>0</v>
      </c>
      <c r="Q16" s="185">
        <f>+'13'!H16+'13'!N16</f>
        <v>0</v>
      </c>
      <c r="R16" s="186">
        <f t="shared" si="0"/>
        <v>1396.8062360400002</v>
      </c>
    </row>
    <row r="17" spans="1:19" ht="30" customHeight="1">
      <c r="L17" s="167" t="s">
        <v>21</v>
      </c>
      <c r="M17" s="187">
        <f>+'13'!D17+'13'!I17+'13'!J17</f>
        <v>361.29551898</v>
      </c>
      <c r="N17" s="187">
        <f>+'13'!E17+'13'!K17</f>
        <v>0</v>
      </c>
      <c r="O17" s="187">
        <f>+'13'!F17+'13'!L17</f>
        <v>0</v>
      </c>
      <c r="P17" s="187">
        <f>+'13'!G17+'13'!M17</f>
        <v>0</v>
      </c>
      <c r="Q17" s="187">
        <f>+'13'!H17+'13'!N17</f>
        <v>0</v>
      </c>
      <c r="R17" s="188">
        <f t="shared" si="0"/>
        <v>361.29551898</v>
      </c>
    </row>
    <row r="18" spans="1:19" ht="30" customHeight="1">
      <c r="L18" s="72" t="s">
        <v>22</v>
      </c>
      <c r="M18" s="185">
        <f>+'13'!D18+'13'!I18+'13'!J18</f>
        <v>1689.2335202479203</v>
      </c>
      <c r="N18" s="185">
        <f>+'13'!E18+'13'!K18</f>
        <v>0</v>
      </c>
      <c r="O18" s="185">
        <f>+'13'!F18+'13'!L18</f>
        <v>329.73173485245053</v>
      </c>
      <c r="P18" s="185">
        <f>+'13'!G18+'13'!M18</f>
        <v>92.392441610820427</v>
      </c>
      <c r="Q18" s="185">
        <f>+'13'!H18+'13'!N18</f>
        <v>546.42467288938144</v>
      </c>
      <c r="R18" s="186">
        <f t="shared" si="0"/>
        <v>2657.7823696005726</v>
      </c>
    </row>
    <row r="19" spans="1:19" ht="30" customHeight="1">
      <c r="L19" s="167" t="s">
        <v>23</v>
      </c>
      <c r="M19" s="187">
        <f>+'13'!D19+'13'!I19+'13'!J19</f>
        <v>103.8537</v>
      </c>
      <c r="N19" s="187">
        <f>+'13'!E19+'13'!K19</f>
        <v>0</v>
      </c>
      <c r="O19" s="187">
        <f>+'13'!F19+'13'!L19</f>
        <v>61.801548744320002</v>
      </c>
      <c r="P19" s="187">
        <f>+'13'!G19+'13'!M19</f>
        <v>0</v>
      </c>
      <c r="Q19" s="187">
        <f>+'13'!H19+'13'!N19</f>
        <v>0</v>
      </c>
      <c r="R19" s="188">
        <f t="shared" si="0"/>
        <v>165.65524874432001</v>
      </c>
    </row>
    <row r="20" spans="1:19" ht="30" customHeight="1">
      <c r="L20" s="72" t="s">
        <v>24</v>
      </c>
      <c r="M20" s="185">
        <f>+'13'!D20+'13'!I20+'13'!J20</f>
        <v>735.36750478418685</v>
      </c>
      <c r="N20" s="185">
        <f>+'13'!E20+'13'!K20</f>
        <v>168.6694939563499</v>
      </c>
      <c r="O20" s="185">
        <f>+'13'!F20+'13'!L20</f>
        <v>0</v>
      </c>
      <c r="P20" s="185">
        <f>+'13'!G20+'13'!M20</f>
        <v>0</v>
      </c>
      <c r="Q20" s="185">
        <f>+'13'!H20+'13'!N20</f>
        <v>0</v>
      </c>
      <c r="R20" s="186">
        <f t="shared" si="0"/>
        <v>904.03699874053677</v>
      </c>
    </row>
    <row r="21" spans="1:19" ht="30" customHeight="1">
      <c r="L21" s="167" t="s">
        <v>25</v>
      </c>
      <c r="M21" s="187">
        <f>+'13'!D21+'13'!I21+'13'!J21</f>
        <v>2285.2617237479999</v>
      </c>
      <c r="N21" s="187">
        <f>+'13'!E21+'13'!K21</f>
        <v>677.94470205428547</v>
      </c>
      <c r="O21" s="187">
        <f>+'13'!F21+'13'!L21</f>
        <v>2.9856607872000001</v>
      </c>
      <c r="P21" s="187">
        <f>+'13'!G21+'13'!M21</f>
        <v>0</v>
      </c>
      <c r="Q21" s="187">
        <f>+'13'!H21+'13'!N21</f>
        <v>830.04478412307685</v>
      </c>
      <c r="R21" s="188">
        <f t="shared" si="0"/>
        <v>3796.2368707125624</v>
      </c>
    </row>
    <row r="22" spans="1:19" ht="30" customHeight="1">
      <c r="L22" s="72" t="s">
        <v>26</v>
      </c>
      <c r="M22" s="185">
        <f>+'13'!D22+'13'!I22+'13'!J22</f>
        <v>244.50442741499998</v>
      </c>
      <c r="N22" s="185">
        <f>+'13'!E22+'13'!K22</f>
        <v>0</v>
      </c>
      <c r="O22" s="185">
        <f>+'13'!F22+'13'!L22</f>
        <v>160.04290431999999</v>
      </c>
      <c r="P22" s="185">
        <f>+'13'!G22+'13'!M22</f>
        <v>0</v>
      </c>
      <c r="Q22" s="185">
        <f>+'13'!H22+'13'!N22</f>
        <v>0</v>
      </c>
      <c r="R22" s="186">
        <f t="shared" si="0"/>
        <v>404.54733173499994</v>
      </c>
    </row>
    <row r="23" spans="1:19" ht="30" customHeight="1">
      <c r="L23" s="167" t="s">
        <v>27</v>
      </c>
      <c r="M23" s="187">
        <f>+'13'!D23+'13'!I23+'13'!J23</f>
        <v>886.3928679727735</v>
      </c>
      <c r="N23" s="187">
        <f>+'13'!E23+'13'!K23</f>
        <v>0</v>
      </c>
      <c r="O23" s="187">
        <f>+'13'!F23+'13'!L23</f>
        <v>14.244477804803989</v>
      </c>
      <c r="P23" s="187">
        <f>+'13'!G23+'13'!M23</f>
        <v>3.1613277932340891</v>
      </c>
      <c r="Q23" s="187">
        <f>+'13'!H23+'13'!N23</f>
        <v>90.856174603654665</v>
      </c>
      <c r="R23" s="188">
        <f t="shared" si="0"/>
        <v>994.65484817446622</v>
      </c>
    </row>
    <row r="24" spans="1:19" ht="30" customHeight="1">
      <c r="L24" s="72" t="s">
        <v>28</v>
      </c>
      <c r="M24" s="185">
        <f>+'13'!D24+'13'!I24+'13'!J24</f>
        <v>5705.2272974422849</v>
      </c>
      <c r="N24" s="185">
        <f>+'13'!E24+'13'!K24</f>
        <v>1328.9642334708435</v>
      </c>
      <c r="O24" s="185">
        <f>+'13'!F24+'13'!L24</f>
        <v>0</v>
      </c>
      <c r="P24" s="185">
        <f>+'13'!G24+'13'!M24</f>
        <v>0</v>
      </c>
      <c r="Q24" s="185">
        <f>+'13'!H24+'13'!N24</f>
        <v>0</v>
      </c>
      <c r="R24" s="186">
        <f t="shared" si="0"/>
        <v>7034.1915309131282</v>
      </c>
    </row>
    <row r="25" spans="1:19" ht="30" customHeight="1">
      <c r="L25" s="216" t="s">
        <v>70</v>
      </c>
      <c r="M25" s="217">
        <f>+SUM(M10:M24)</f>
        <v>32525.921899856719</v>
      </c>
      <c r="N25" s="217">
        <f>+SUM(N10:N24)</f>
        <v>2426.6476004361011</v>
      </c>
      <c r="O25" s="217">
        <f>+SUM(O10:O24)</f>
        <v>693.95071514877452</v>
      </c>
      <c r="P25" s="217">
        <f>+SUM(P10:P24)</f>
        <v>101.44099880405452</v>
      </c>
      <c r="Q25" s="217">
        <f>+SUM(Q10:Q24)</f>
        <v>2157.2978106485134</v>
      </c>
      <c r="R25" s="217">
        <f t="shared" si="0"/>
        <v>37905.259024894171</v>
      </c>
    </row>
    <row r="27" spans="1:19" ht="25" customHeight="1">
      <c r="B27" s="344" t="s">
        <v>222</v>
      </c>
      <c r="C27" s="344"/>
      <c r="D27" s="344"/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/>
      <c r="Q27" s="344"/>
      <c r="R27" s="344"/>
    </row>
    <row r="28" spans="1:19" ht="25" customHeight="1">
      <c r="B28" s="382" t="s">
        <v>209</v>
      </c>
      <c r="C28" s="382"/>
      <c r="D28" s="382"/>
      <c r="E28" s="382"/>
      <c r="F28" s="382"/>
      <c r="G28" s="382"/>
      <c r="H28" s="382"/>
      <c r="I28" s="382"/>
      <c r="J28" s="382"/>
      <c r="K28" s="382"/>
      <c r="L28" s="382"/>
      <c r="M28" s="382"/>
      <c r="N28" s="382"/>
      <c r="O28" s="382"/>
      <c r="P28" s="382"/>
      <c r="Q28" s="382"/>
      <c r="R28" s="382"/>
    </row>
    <row r="29" spans="1:19" ht="30" customHeight="1">
      <c r="B29" s="43"/>
    </row>
    <row r="30" spans="1:19" s="255" customFormat="1" ht="30" customHeight="1">
      <c r="B30" s="253" t="s">
        <v>216</v>
      </c>
      <c r="C30" s="254"/>
      <c r="D30" s="254"/>
      <c r="E30" s="254"/>
      <c r="G30" s="256"/>
      <c r="H30" s="256"/>
      <c r="K30" s="256"/>
      <c r="P30" s="253"/>
      <c r="Q30" s="338" t="s">
        <v>220</v>
      </c>
      <c r="R30" s="338"/>
    </row>
    <row r="31" spans="1:19" s="55" customFormat="1" ht="30" customHeight="1">
      <c r="A31" s="54"/>
      <c r="B31" s="221"/>
      <c r="C31" s="222"/>
      <c r="D31" s="222"/>
      <c r="E31" s="222"/>
      <c r="F31" s="222"/>
      <c r="G31" s="54"/>
      <c r="H31" s="54"/>
      <c r="I31" s="54"/>
      <c r="J31" s="54"/>
      <c r="K31" s="54"/>
    </row>
    <row r="32" spans="1:19" s="55" customFormat="1" ht="50" customHeight="1">
      <c r="A32" s="54"/>
      <c r="B32" s="328" t="s">
        <v>103</v>
      </c>
      <c r="C32" s="328"/>
      <c r="D32" s="328"/>
      <c r="E32" s="328"/>
      <c r="F32" s="328"/>
      <c r="G32" s="328"/>
      <c r="H32" s="328"/>
      <c r="I32" s="328"/>
      <c r="J32" s="328"/>
      <c r="K32" s="328"/>
      <c r="L32" s="328"/>
      <c r="M32" s="328"/>
      <c r="N32" s="328"/>
      <c r="O32" s="328"/>
      <c r="P32" s="328"/>
      <c r="Q32" s="328"/>
      <c r="R32" s="328"/>
      <c r="S32" s="223"/>
    </row>
  </sheetData>
  <mergeCells count="9">
    <mergeCell ref="B27:R27"/>
    <mergeCell ref="B28:R28"/>
    <mergeCell ref="P2:R2"/>
    <mergeCell ref="Q30:R30"/>
    <mergeCell ref="B32:R32"/>
    <mergeCell ref="L8:L9"/>
    <mergeCell ref="M8:R8"/>
    <mergeCell ref="B5:R5"/>
    <mergeCell ref="B6:R6"/>
  </mergeCells>
  <phoneticPr fontId="9" type="noConversion"/>
  <hyperlinks>
    <hyperlink ref="B32" location="Índice!A1" display="Volver al índice"/>
    <hyperlink ref="Q30" location="G3.b!A1" display="Siguiente   "/>
    <hyperlink ref="B30" location="G2.b!A1" display="  Atrás "/>
    <hyperlink ref="P30" location="G3.d!A1" display="G3.d!A1"/>
    <hyperlink ref="R30" location="G3.b!A1" display="G3.b!A1"/>
  </hyperlinks>
  <pageMargins left="0.75000000000000011" right="0.75000000000000011" top="1.4000000000000001" bottom="1" header="0" footer="0"/>
  <pageSetup scale="44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M35"/>
  <sheetViews>
    <sheetView showGridLines="0" workbookViewId="0"/>
  </sheetViews>
  <sheetFormatPr baseColWidth="10" defaultColWidth="12.83203125" defaultRowHeight="30" customHeight="1" x14ac:dyDescent="0"/>
  <cols>
    <col min="1" max="10" width="12.83203125" style="14"/>
    <col min="11" max="11" width="27.33203125" style="14" customWidth="1"/>
    <col min="12" max="16384" width="12.83203125" style="14"/>
  </cols>
  <sheetData>
    <row r="1" spans="2:39" s="134" customFormat="1" ht="30.75" customHeight="1"/>
    <row r="2" spans="2:39" s="134" customFormat="1" ht="62" customHeight="1">
      <c r="D2" s="25"/>
      <c r="F2" s="28"/>
      <c r="G2" s="25"/>
      <c r="H2" s="25"/>
      <c r="L2" s="28"/>
      <c r="O2" s="29"/>
      <c r="P2" s="335" t="s">
        <v>257</v>
      </c>
      <c r="Q2" s="335"/>
      <c r="R2" s="335"/>
    </row>
    <row r="3" spans="2:39" s="134" customFormat="1" ht="30.75" customHeight="1">
      <c r="C3" s="24"/>
      <c r="D3" s="24"/>
      <c r="E3" s="24"/>
      <c r="J3" s="26"/>
      <c r="K3" s="26"/>
      <c r="L3" s="26"/>
      <c r="M3" s="26"/>
    </row>
    <row r="4" spans="2:39" s="30" customFormat="1" ht="30" customHeight="1">
      <c r="O4" s="31"/>
      <c r="P4" s="31"/>
      <c r="Q4" s="31"/>
      <c r="R4" s="31"/>
      <c r="S4" s="31"/>
      <c r="T4" s="31"/>
      <c r="U4" s="31"/>
      <c r="V4" s="31"/>
      <c r="W4" s="31"/>
      <c r="X4" s="32"/>
      <c r="Y4" s="32"/>
    </row>
    <row r="5" spans="2:39" s="262" customFormat="1" ht="60" customHeight="1">
      <c r="B5" s="263"/>
      <c r="C5" s="330" t="s">
        <v>86</v>
      </c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4"/>
      <c r="AD5" s="264"/>
      <c r="AE5" s="263"/>
      <c r="AF5" s="263"/>
      <c r="AG5" s="263"/>
      <c r="AH5" s="263"/>
      <c r="AI5" s="263"/>
      <c r="AJ5" s="265"/>
      <c r="AK5" s="265"/>
      <c r="AL5" s="265"/>
    </row>
    <row r="6" spans="2:39" s="266" customFormat="1" ht="30" customHeight="1">
      <c r="B6" s="252"/>
      <c r="C6" s="331" t="s">
        <v>226</v>
      </c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252"/>
      <c r="T6" s="252"/>
      <c r="U6" s="252"/>
      <c r="V6" s="252"/>
      <c r="W6" s="252"/>
      <c r="X6" s="252"/>
      <c r="Y6" s="269"/>
      <c r="Z6" s="269"/>
      <c r="AA6" s="269"/>
      <c r="AB6" s="269"/>
      <c r="AC6" s="264"/>
      <c r="AD6" s="264"/>
      <c r="AE6" s="269"/>
      <c r="AF6" s="269"/>
      <c r="AG6" s="269"/>
      <c r="AH6" s="269"/>
      <c r="AI6" s="269"/>
      <c r="AJ6" s="268"/>
      <c r="AK6" s="268"/>
      <c r="AL6" s="268"/>
      <c r="AM6" s="268"/>
    </row>
    <row r="7" spans="2:39" ht="30" customHeight="1">
      <c r="B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126"/>
      <c r="Z7" s="126"/>
      <c r="AA7" s="126"/>
      <c r="AB7" s="126"/>
      <c r="AC7" s="32"/>
      <c r="AD7" s="32"/>
      <c r="AE7" s="126"/>
      <c r="AF7" s="126"/>
      <c r="AG7" s="126"/>
      <c r="AH7" s="126"/>
      <c r="AI7" s="126"/>
      <c r="AJ7" s="38"/>
      <c r="AK7" s="38"/>
      <c r="AL7" s="38"/>
      <c r="AM7" s="38"/>
    </row>
    <row r="9" spans="2:39" ht="30" customHeight="1">
      <c r="K9" s="362" t="s">
        <v>80</v>
      </c>
      <c r="L9" s="362" t="s">
        <v>5</v>
      </c>
      <c r="M9" s="362"/>
      <c r="N9" s="362"/>
      <c r="O9" s="362"/>
      <c r="P9" s="362"/>
      <c r="Q9" s="362"/>
      <c r="R9" s="362"/>
    </row>
    <row r="10" spans="2:39" ht="30" customHeight="1">
      <c r="K10" s="362"/>
      <c r="L10" s="184" t="s">
        <v>11</v>
      </c>
      <c r="M10" s="184" t="s">
        <v>7</v>
      </c>
      <c r="N10" s="184" t="s">
        <v>12</v>
      </c>
      <c r="O10" s="184" t="s">
        <v>13</v>
      </c>
      <c r="P10" s="184" t="s">
        <v>10</v>
      </c>
      <c r="Q10" s="184" t="s">
        <v>14</v>
      </c>
      <c r="R10" s="184" t="s">
        <v>31</v>
      </c>
    </row>
    <row r="11" spans="2:39" ht="30" customHeight="1">
      <c r="K11" s="72" t="s">
        <v>15</v>
      </c>
      <c r="L11" s="185">
        <f>+'11'!D11+'11'!E11+'11'!F11+'11'!G11+'11'!J11+'11'!N11</f>
        <v>0</v>
      </c>
      <c r="M11" s="185">
        <f>+'11'!H11</f>
        <v>0</v>
      </c>
      <c r="N11" s="185">
        <f>+'11'!I11+'11'!K11+'11'!O11+'11'!R11+'11'!S11+'11'!T11+'11'!X11</f>
        <v>532.97631900071951</v>
      </c>
      <c r="O11" s="185">
        <f>+'11'!L11+'11'!P11</f>
        <v>0</v>
      </c>
      <c r="P11" s="185">
        <f>+'11'!M11</f>
        <v>0</v>
      </c>
      <c r="Q11" s="185">
        <f>+'11'!Q11+'11'!U11+'11'!V11+'11'!W11</f>
        <v>39.523763645583486</v>
      </c>
      <c r="R11" s="186">
        <f>+SUM(L11:Q11)</f>
        <v>572.50008264630299</v>
      </c>
    </row>
    <row r="12" spans="2:39" ht="30" customHeight="1">
      <c r="K12" s="167" t="s">
        <v>38</v>
      </c>
      <c r="L12" s="187">
        <f>+'11'!D12+'11'!E12+'11'!F12+'11'!G12+'11'!J12+'11'!N12</f>
        <v>144.10280021980256</v>
      </c>
      <c r="M12" s="187">
        <f>+'11'!H12</f>
        <v>0</v>
      </c>
      <c r="N12" s="187">
        <f>+'11'!I12+'11'!K12+'11'!O12+'11'!R12+'11'!S12+'11'!T12+'11'!X12</f>
        <v>737.34724070578466</v>
      </c>
      <c r="O12" s="187">
        <f>+'11'!L12+'11'!P12</f>
        <v>6.1469988241843989</v>
      </c>
      <c r="P12" s="187">
        <f>+'11'!M12</f>
        <v>0</v>
      </c>
      <c r="Q12" s="187">
        <f>+'11'!Q12+'11'!U12+'11'!V12+'11'!W12</f>
        <v>0</v>
      </c>
      <c r="R12" s="188">
        <f t="shared" ref="R12:R26" si="0">+SUM(L12:Q12)</f>
        <v>887.59703974977162</v>
      </c>
    </row>
    <row r="13" spans="2:39" ht="30" customHeight="1">
      <c r="K13" s="72" t="s">
        <v>16</v>
      </c>
      <c r="L13" s="185">
        <f>+'11'!D13+'11'!E13+'11'!F13+'11'!G13+'11'!J13+'11'!N13</f>
        <v>0</v>
      </c>
      <c r="M13" s="185">
        <f>+'11'!H13</f>
        <v>0</v>
      </c>
      <c r="N13" s="185">
        <f>+'11'!I13+'11'!K13+'11'!O13+'11'!R13+'11'!S13+'11'!T13+'11'!X13</f>
        <v>2500.8479766400001</v>
      </c>
      <c r="O13" s="185">
        <f>+'11'!L13+'11'!P13</f>
        <v>0</v>
      </c>
      <c r="P13" s="185">
        <f>+'11'!M13</f>
        <v>0</v>
      </c>
      <c r="Q13" s="185">
        <f>+'11'!Q13+'11'!U13+'11'!V13+'11'!W13</f>
        <v>446.94189840000001</v>
      </c>
      <c r="R13" s="186">
        <f t="shared" si="0"/>
        <v>2947.78987504</v>
      </c>
    </row>
    <row r="14" spans="2:39" ht="30" customHeight="1">
      <c r="K14" s="167" t="s">
        <v>17</v>
      </c>
      <c r="L14" s="187">
        <f>+'11'!D14+'11'!E14+'11'!F14+'11'!G14+'11'!J14+'11'!N14</f>
        <v>540.23891883533497</v>
      </c>
      <c r="M14" s="187">
        <f>+'11'!H14</f>
        <v>0</v>
      </c>
      <c r="N14" s="187">
        <f>+'11'!I14+'11'!K14+'11'!O14+'11'!R14+'11'!S14+'11'!T14+'11'!X14</f>
        <v>224.73020930576419</v>
      </c>
      <c r="O14" s="187">
        <f>+'11'!L14+'11'!P14</f>
        <v>0</v>
      </c>
      <c r="P14" s="187">
        <f>+'11'!M14</f>
        <v>0</v>
      </c>
      <c r="Q14" s="187">
        <f>+'11'!Q14+'11'!U14+'11'!V14+'11'!W14</f>
        <v>165.202821</v>
      </c>
      <c r="R14" s="188">
        <f t="shared" si="0"/>
        <v>930.17194914109916</v>
      </c>
    </row>
    <row r="15" spans="2:39" ht="30" customHeight="1">
      <c r="K15" s="72" t="s">
        <v>18</v>
      </c>
      <c r="L15" s="185">
        <f>+'11'!D15+'11'!E15+'11'!F15+'11'!G15+'11'!J15+'11'!N15</f>
        <v>980.1213904844999</v>
      </c>
      <c r="M15" s="185">
        <f>+'11'!H15</f>
        <v>0</v>
      </c>
      <c r="N15" s="185">
        <f>+'11'!I15+'11'!K15+'11'!O15+'11'!R15+'11'!S15+'11'!T15+'11'!X15</f>
        <v>207.49346749439999</v>
      </c>
      <c r="O15" s="185">
        <f>+'11'!L15+'11'!P15</f>
        <v>456.50616848459998</v>
      </c>
      <c r="P15" s="185">
        <f>+'11'!M15</f>
        <v>45.337533119999996</v>
      </c>
      <c r="Q15" s="185">
        <f>+'11'!Q15+'11'!U15+'11'!V15+'11'!W15</f>
        <v>532.64958009999998</v>
      </c>
      <c r="R15" s="186">
        <f t="shared" si="0"/>
        <v>2222.1081396834998</v>
      </c>
    </row>
    <row r="16" spans="2:39" ht="30" customHeight="1">
      <c r="K16" s="167" t="s">
        <v>19</v>
      </c>
      <c r="L16" s="187">
        <f>+'11'!D16+'11'!E16+'11'!F16+'11'!G16+'11'!J16+'11'!N16</f>
        <v>0</v>
      </c>
      <c r="M16" s="187">
        <f>+'11'!H16</f>
        <v>0</v>
      </c>
      <c r="N16" s="187">
        <f>+'11'!I16+'11'!K16+'11'!O16+'11'!R16+'11'!S16+'11'!T16+'11'!X16</f>
        <v>288.55614364887731</v>
      </c>
      <c r="O16" s="187">
        <f>+'11'!L16+'11'!P16</f>
        <v>0</v>
      </c>
      <c r="P16" s="187">
        <f>+'11'!M16</f>
        <v>0</v>
      </c>
      <c r="Q16" s="187">
        <f>+'11'!Q16+'11'!U16+'11'!V16+'11'!W16</f>
        <v>0</v>
      </c>
      <c r="R16" s="188">
        <f t="shared" si="0"/>
        <v>288.55614364887731</v>
      </c>
    </row>
    <row r="17" spans="2:18" ht="30" customHeight="1">
      <c r="K17" s="72" t="s">
        <v>20</v>
      </c>
      <c r="L17" s="185">
        <f>+'11'!D17+'11'!E17+'11'!F17+'11'!G17+'11'!J17+'11'!N17</f>
        <v>0</v>
      </c>
      <c r="M17" s="185">
        <f>+'11'!H17</f>
        <v>0</v>
      </c>
      <c r="N17" s="185">
        <f>+'11'!I17+'11'!K17+'11'!O17+'11'!R17+'11'!S17+'11'!T17+'11'!X17</f>
        <v>200.88652751999999</v>
      </c>
      <c r="O17" s="185">
        <f>+'11'!L17+'11'!P17</f>
        <v>0</v>
      </c>
      <c r="P17" s="185">
        <f>+'11'!M17</f>
        <v>0</v>
      </c>
      <c r="Q17" s="185">
        <f>+'11'!Q17+'11'!U17+'11'!V17+'11'!W17</f>
        <v>24.805811200000001</v>
      </c>
      <c r="R17" s="186">
        <f t="shared" si="0"/>
        <v>225.69233871999998</v>
      </c>
    </row>
    <row r="18" spans="2:18" ht="30" customHeight="1">
      <c r="K18" s="167" t="s">
        <v>21</v>
      </c>
      <c r="L18" s="187">
        <f>+'11'!D18+'11'!E18+'11'!F18+'11'!G18+'11'!J18+'11'!N18</f>
        <v>0</v>
      </c>
      <c r="M18" s="187">
        <f>+'11'!H18</f>
        <v>0</v>
      </c>
      <c r="N18" s="187">
        <f>+'11'!I18+'11'!K18+'11'!O18+'11'!R18+'11'!S18+'11'!T18+'11'!X18</f>
        <v>117.22317889230769</v>
      </c>
      <c r="O18" s="187">
        <f>+'11'!L18+'11'!P18</f>
        <v>0</v>
      </c>
      <c r="P18" s="187">
        <f>+'11'!M18</f>
        <v>0</v>
      </c>
      <c r="Q18" s="187">
        <f>+'11'!Q18+'11'!U18+'11'!V18+'11'!W18</f>
        <v>0</v>
      </c>
      <c r="R18" s="188">
        <f t="shared" si="0"/>
        <v>117.22317889230769</v>
      </c>
    </row>
    <row r="19" spans="2:18" ht="30" customHeight="1">
      <c r="K19" s="72" t="s">
        <v>22</v>
      </c>
      <c r="L19" s="185">
        <f>+'11'!D19+'11'!E19+'11'!F19+'11'!G19+'11'!J19+'11'!N19</f>
        <v>90.694508833869094</v>
      </c>
      <c r="M19" s="185">
        <f>+'11'!H19</f>
        <v>0</v>
      </c>
      <c r="N19" s="185">
        <f>+'11'!I19+'11'!K19+'11'!O19+'11'!R19+'11'!S19+'11'!T19+'11'!X19</f>
        <v>1400.4585167999999</v>
      </c>
      <c r="O19" s="185">
        <f>+'11'!L19+'11'!P19</f>
        <v>0.37723139999999994</v>
      </c>
      <c r="P19" s="185">
        <f>+'11'!M19</f>
        <v>0</v>
      </c>
      <c r="Q19" s="185">
        <f>+'11'!Q19+'11'!U19+'11'!V19+'11'!W19</f>
        <v>0</v>
      </c>
      <c r="R19" s="186">
        <f t="shared" si="0"/>
        <v>1491.530257033869</v>
      </c>
    </row>
    <row r="20" spans="2:18" ht="30" customHeight="1">
      <c r="K20" s="167" t="s">
        <v>23</v>
      </c>
      <c r="L20" s="187">
        <f>+'11'!D20+'11'!E20+'11'!F20+'11'!G20+'11'!J20+'11'!N20</f>
        <v>0</v>
      </c>
      <c r="M20" s="187">
        <f>+'11'!H20</f>
        <v>0</v>
      </c>
      <c r="N20" s="187">
        <f>+'11'!I20+'11'!K20+'11'!O20+'11'!R20+'11'!S20+'11'!T20+'11'!X20</f>
        <v>110.80291104249513</v>
      </c>
      <c r="O20" s="187">
        <f>+'11'!L20+'11'!P20</f>
        <v>0</v>
      </c>
      <c r="P20" s="187">
        <f>+'11'!M20</f>
        <v>0</v>
      </c>
      <c r="Q20" s="187">
        <f>+'11'!Q20+'11'!U20+'11'!V20+'11'!W20</f>
        <v>0</v>
      </c>
      <c r="R20" s="188">
        <f t="shared" si="0"/>
        <v>110.80291104249513</v>
      </c>
    </row>
    <row r="21" spans="2:18" ht="30" customHeight="1">
      <c r="K21" s="72" t="s">
        <v>24</v>
      </c>
      <c r="L21" s="185">
        <f>+'11'!D21+'11'!E21+'11'!F21+'11'!G21+'11'!J21+'11'!N21</f>
        <v>0</v>
      </c>
      <c r="M21" s="185">
        <f>+'11'!H21</f>
        <v>0</v>
      </c>
      <c r="N21" s="185">
        <f>+'11'!I21+'11'!K21+'11'!O21+'11'!R21+'11'!S21+'11'!T21+'11'!X21</f>
        <v>375.28729151686775</v>
      </c>
      <c r="O21" s="185">
        <f>+'11'!L21+'11'!P21</f>
        <v>0</v>
      </c>
      <c r="P21" s="185">
        <f>+'11'!M21</f>
        <v>0</v>
      </c>
      <c r="Q21" s="185">
        <f>+'11'!Q21+'11'!U21+'11'!V21+'11'!W21</f>
        <v>32.630273005506048</v>
      </c>
      <c r="R21" s="186">
        <f t="shared" si="0"/>
        <v>407.91756452237382</v>
      </c>
    </row>
    <row r="22" spans="2:18" ht="30" customHeight="1">
      <c r="K22" s="167" t="s">
        <v>25</v>
      </c>
      <c r="L22" s="187">
        <f>+'11'!D22+'11'!E22+'11'!F22+'11'!G22+'11'!J22+'11'!N22</f>
        <v>200.46</v>
      </c>
      <c r="M22" s="187">
        <f>+'11'!H22</f>
        <v>48.594000000000008</v>
      </c>
      <c r="N22" s="187">
        <f>+'11'!I22+'11'!K22+'11'!O22+'11'!R22+'11'!S22+'11'!T22+'11'!X22</f>
        <v>1312.357670186233</v>
      </c>
      <c r="O22" s="187">
        <f>+'11'!L22+'11'!P22</f>
        <v>0</v>
      </c>
      <c r="P22" s="187">
        <f>+'11'!M22</f>
        <v>0</v>
      </c>
      <c r="Q22" s="187">
        <f>+'11'!Q22+'11'!U22+'11'!V22+'11'!W22</f>
        <v>112.21210661333332</v>
      </c>
      <c r="R22" s="188">
        <f t="shared" si="0"/>
        <v>1673.6237767995665</v>
      </c>
    </row>
    <row r="23" spans="2:18" ht="30" customHeight="1">
      <c r="K23" s="72" t="s">
        <v>26</v>
      </c>
      <c r="L23" s="185">
        <f>+'11'!D23+'11'!E23+'11'!F23+'11'!G23+'11'!J23+'11'!N23</f>
        <v>0</v>
      </c>
      <c r="M23" s="185">
        <f>+'11'!H23</f>
        <v>0</v>
      </c>
      <c r="N23" s="185">
        <f>+'11'!I23+'11'!K23+'11'!O23+'11'!R23+'11'!S23+'11'!T23+'11'!X23</f>
        <v>79.807620479999983</v>
      </c>
      <c r="O23" s="185">
        <f>+'11'!L23+'11'!P23</f>
        <v>0</v>
      </c>
      <c r="P23" s="185">
        <f>+'11'!M23</f>
        <v>0</v>
      </c>
      <c r="Q23" s="185">
        <f>+'11'!Q23+'11'!U23+'11'!V23+'11'!W23</f>
        <v>0</v>
      </c>
      <c r="R23" s="186">
        <f t="shared" si="0"/>
        <v>79.807620479999983</v>
      </c>
    </row>
    <row r="24" spans="2:18" ht="30" customHeight="1">
      <c r="K24" s="167" t="s">
        <v>27</v>
      </c>
      <c r="L24" s="187">
        <f>+'11'!D24+'11'!E24+'11'!F24+'11'!G24+'11'!J24+'11'!N24</f>
        <v>149.60439191909887</v>
      </c>
      <c r="M24" s="187">
        <f>+'11'!H24</f>
        <v>0</v>
      </c>
      <c r="N24" s="187">
        <f>+'11'!I24+'11'!K24+'11'!O24+'11'!R24+'11'!S24+'11'!T24+'11'!X24</f>
        <v>496.44953352670075</v>
      </c>
      <c r="O24" s="187">
        <f>+'11'!L24+'11'!P24</f>
        <v>0</v>
      </c>
      <c r="P24" s="187">
        <f>+'11'!M24</f>
        <v>0</v>
      </c>
      <c r="Q24" s="187">
        <f>+'11'!Q24+'11'!U24+'11'!V24+'11'!W24</f>
        <v>299.59161660000001</v>
      </c>
      <c r="R24" s="188">
        <f t="shared" si="0"/>
        <v>945.64554204579963</v>
      </c>
    </row>
    <row r="25" spans="2:18" ht="30" customHeight="1">
      <c r="K25" s="72" t="s">
        <v>28</v>
      </c>
      <c r="L25" s="185">
        <f>+'11'!D25+'11'!E25+'11'!F25+'11'!G25+'11'!J25+'11'!N25</f>
        <v>0</v>
      </c>
      <c r="M25" s="185">
        <f>+'11'!H25</f>
        <v>0</v>
      </c>
      <c r="N25" s="185">
        <f>+'11'!I25+'11'!K25+'11'!O25+'11'!R25+'11'!S25+'11'!T25+'11'!X25</f>
        <v>1633.8300427365425</v>
      </c>
      <c r="O25" s="185">
        <f>+'11'!L25+'11'!P25</f>
        <v>0</v>
      </c>
      <c r="P25" s="185">
        <f>+'11'!M25</f>
        <v>0</v>
      </c>
      <c r="Q25" s="185">
        <f>+'11'!Q25+'11'!U25+'11'!V25+'11'!W25</f>
        <v>678.61737767108298</v>
      </c>
      <c r="R25" s="186">
        <f t="shared" si="0"/>
        <v>2312.4474204076255</v>
      </c>
    </row>
    <row r="26" spans="2:18" ht="30" customHeight="1">
      <c r="K26" s="216" t="s">
        <v>70</v>
      </c>
      <c r="L26" s="217">
        <f t="shared" ref="L26:Q26" si="1">+SUM(L11:L25)</f>
        <v>2105.2220102926058</v>
      </c>
      <c r="M26" s="217">
        <f t="shared" si="1"/>
        <v>48.594000000000008</v>
      </c>
      <c r="N26" s="217">
        <f t="shared" si="1"/>
        <v>10219.054649496691</v>
      </c>
      <c r="O26" s="217">
        <f t="shared" si="1"/>
        <v>463.03039870878439</v>
      </c>
      <c r="P26" s="217">
        <f t="shared" si="1"/>
        <v>45.337533119999996</v>
      </c>
      <c r="Q26" s="217">
        <f t="shared" si="1"/>
        <v>2332.1752482355059</v>
      </c>
      <c r="R26" s="217">
        <f t="shared" si="0"/>
        <v>15213.413839853587</v>
      </c>
    </row>
    <row r="30" spans="2:18" s="13" customFormat="1" ht="25" customHeight="1">
      <c r="B30" s="344" t="s">
        <v>225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44"/>
    </row>
    <row r="31" spans="2:18" s="13" customFormat="1" ht="25" customHeight="1">
      <c r="B31" s="382" t="s">
        <v>209</v>
      </c>
      <c r="C31" s="382"/>
      <c r="D31" s="382"/>
      <c r="E31" s="382"/>
      <c r="F31" s="382"/>
      <c r="G31" s="382"/>
      <c r="H31" s="382"/>
      <c r="I31" s="382"/>
      <c r="J31" s="382"/>
      <c r="K31" s="382"/>
      <c r="L31" s="382"/>
      <c r="M31" s="382"/>
      <c r="N31" s="382"/>
      <c r="O31" s="382"/>
      <c r="P31" s="382"/>
      <c r="Q31" s="382"/>
      <c r="R31" s="382"/>
    </row>
    <row r="32" spans="2:18" ht="30" customHeight="1">
      <c r="B32" s="43"/>
    </row>
    <row r="33" spans="1:19" s="255" customFormat="1" ht="30" customHeight="1">
      <c r="B33" s="253" t="s">
        <v>216</v>
      </c>
      <c r="C33" s="254"/>
      <c r="D33" s="254"/>
      <c r="E33" s="254"/>
      <c r="G33" s="256"/>
      <c r="H33" s="256"/>
      <c r="K33" s="256"/>
      <c r="P33" s="253"/>
      <c r="Q33" s="363" t="s">
        <v>220</v>
      </c>
      <c r="R33" s="363"/>
    </row>
    <row r="34" spans="1:19" s="55" customFormat="1" ht="30" customHeight="1">
      <c r="A34" s="54"/>
      <c r="B34" s="221"/>
      <c r="C34" s="222"/>
      <c r="D34" s="222"/>
      <c r="E34" s="222"/>
      <c r="F34" s="222"/>
      <c r="G34" s="54"/>
      <c r="H34" s="54"/>
      <c r="I34" s="54"/>
      <c r="J34" s="54"/>
      <c r="K34" s="54"/>
    </row>
    <row r="35" spans="1:19" s="55" customFormat="1" ht="50" customHeight="1">
      <c r="A35" s="54"/>
      <c r="B35" s="328" t="s">
        <v>103</v>
      </c>
      <c r="C35" s="328"/>
      <c r="D35" s="328"/>
      <c r="E35" s="328"/>
      <c r="F35" s="328"/>
      <c r="G35" s="328"/>
      <c r="H35" s="328"/>
      <c r="I35" s="328"/>
      <c r="J35" s="328"/>
      <c r="K35" s="328"/>
      <c r="L35" s="328"/>
      <c r="M35" s="328"/>
      <c r="N35" s="328"/>
      <c r="O35" s="328"/>
      <c r="P35" s="328"/>
      <c r="Q35" s="328"/>
      <c r="R35" s="328"/>
      <c r="S35" s="223"/>
    </row>
  </sheetData>
  <mergeCells count="9">
    <mergeCell ref="P2:R2"/>
    <mergeCell ref="B35:R35"/>
    <mergeCell ref="Q33:R33"/>
    <mergeCell ref="K9:K10"/>
    <mergeCell ref="L9:R9"/>
    <mergeCell ref="C5:R5"/>
    <mergeCell ref="C6:R6"/>
    <mergeCell ref="B30:R30"/>
    <mergeCell ref="B31:R31"/>
  </mergeCells>
  <phoneticPr fontId="9" type="noConversion"/>
  <hyperlinks>
    <hyperlink ref="B35" location="Índice!A1" display="Volver al índice"/>
    <hyperlink ref="Q33" location="G3.c!A1" display="Siguiente   "/>
    <hyperlink ref="B33" location="G3.a!A1" display="  Atrás "/>
    <hyperlink ref="P33" location="G3.d!A1" display="G3.d!A1"/>
    <hyperlink ref="R33" location="G3.c!A1" display="G3.c!A1"/>
  </hyperlinks>
  <pageMargins left="0.75000000000000011" right="0.75000000000000011" top="1.4000000000000001" bottom="1" header="0" footer="0"/>
  <pageSetup scale="44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Y33"/>
  <sheetViews>
    <sheetView showGridLines="0" workbookViewId="0"/>
  </sheetViews>
  <sheetFormatPr baseColWidth="10" defaultColWidth="12.83203125" defaultRowHeight="30" customHeight="1" x14ac:dyDescent="0"/>
  <cols>
    <col min="1" max="11" width="12.83203125" style="14"/>
    <col min="12" max="12" width="25.83203125" style="14" customWidth="1"/>
    <col min="13" max="13" width="22.1640625" style="14" customWidth="1"/>
    <col min="14" max="14" width="26" style="14" customWidth="1"/>
    <col min="15" max="15" width="18.6640625" style="14" customWidth="1"/>
    <col min="16" max="16384" width="12.83203125" style="14"/>
  </cols>
  <sheetData>
    <row r="1" spans="2:51" s="134" customFormat="1" ht="30.75" customHeight="1"/>
    <row r="2" spans="2:51" s="134" customFormat="1" ht="62" customHeight="1">
      <c r="D2" s="25"/>
      <c r="F2" s="28"/>
      <c r="G2" s="25"/>
      <c r="H2" s="25"/>
      <c r="L2" s="28"/>
      <c r="N2" s="335" t="s">
        <v>257</v>
      </c>
      <c r="O2" s="335"/>
      <c r="P2" s="28"/>
      <c r="Q2" s="28"/>
    </row>
    <row r="3" spans="2:51" s="134" customFormat="1" ht="30.75" customHeight="1">
      <c r="C3" s="24"/>
      <c r="D3" s="24"/>
      <c r="E3" s="24"/>
      <c r="J3" s="26"/>
      <c r="K3" s="26"/>
      <c r="L3" s="26"/>
      <c r="M3" s="26"/>
    </row>
    <row r="4" spans="2:51" s="30" customFormat="1" ht="30" customHeight="1">
      <c r="AA4" s="31"/>
      <c r="AB4" s="31"/>
      <c r="AC4" s="31"/>
      <c r="AD4" s="31"/>
      <c r="AE4" s="31"/>
      <c r="AF4" s="31"/>
      <c r="AG4" s="31"/>
      <c r="AH4" s="31"/>
      <c r="AI4" s="31"/>
      <c r="AJ4" s="32"/>
      <c r="AK4" s="32"/>
    </row>
    <row r="5" spans="2:51" s="266" customFormat="1" ht="60" customHeight="1">
      <c r="B5" s="330" t="s">
        <v>86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69"/>
      <c r="AL5" s="269"/>
      <c r="AM5" s="269"/>
      <c r="AN5" s="269"/>
      <c r="AO5" s="264"/>
      <c r="AP5" s="264"/>
      <c r="AQ5" s="269"/>
      <c r="AR5" s="269"/>
      <c r="AS5" s="269"/>
      <c r="AT5" s="269"/>
      <c r="AU5" s="269"/>
      <c r="AV5" s="268"/>
      <c r="AW5" s="268"/>
      <c r="AX5" s="268"/>
      <c r="AY5" s="268"/>
    </row>
    <row r="6" spans="2:51" s="266" customFormat="1" ht="30" customHeight="1">
      <c r="B6" s="331" t="s">
        <v>224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</row>
    <row r="7" spans="2:51" ht="30" customHeight="1">
      <c r="B7" s="13"/>
    </row>
    <row r="8" spans="2:51" ht="50" customHeight="1">
      <c r="B8" s="13"/>
      <c r="L8" s="184" t="s">
        <v>80</v>
      </c>
      <c r="M8" s="184" t="s">
        <v>4</v>
      </c>
      <c r="N8" s="184" t="s">
        <v>5</v>
      </c>
      <c r="O8" s="191" t="s">
        <v>161</v>
      </c>
    </row>
    <row r="9" spans="2:51" ht="30" customHeight="1">
      <c r="B9" s="13"/>
      <c r="L9" s="172" t="s">
        <v>15</v>
      </c>
      <c r="M9" s="189">
        <f>+'13'!O10</f>
        <v>811.33283628861852</v>
      </c>
      <c r="N9" s="171">
        <f>+'11'!Y11</f>
        <v>572.50008264630299</v>
      </c>
      <c r="O9" s="192">
        <v>572.50008264630299</v>
      </c>
    </row>
    <row r="10" spans="2:51" ht="30" customHeight="1">
      <c r="B10" s="13"/>
      <c r="L10" s="173" t="s">
        <v>38</v>
      </c>
      <c r="M10" s="190">
        <f>+'13'!O11</f>
        <v>1979.9791619738417</v>
      </c>
      <c r="N10" s="174">
        <f>+'11'!Y12</f>
        <v>887.59703974977174</v>
      </c>
      <c r="O10" s="192">
        <v>887.59703974977162</v>
      </c>
    </row>
    <row r="11" spans="2:51" ht="30" customHeight="1">
      <c r="B11" s="13"/>
      <c r="L11" s="172" t="s">
        <v>16</v>
      </c>
      <c r="M11" s="189">
        <f>+'13'!O12</f>
        <v>8112.7764248458989</v>
      </c>
      <c r="N11" s="171">
        <f>+'11'!Y13</f>
        <v>2947.78987504</v>
      </c>
      <c r="O11" s="192">
        <v>2947.78987504</v>
      </c>
    </row>
    <row r="12" spans="2:51" ht="30" customHeight="1">
      <c r="B12" s="13"/>
      <c r="L12" s="173" t="s">
        <v>17</v>
      </c>
      <c r="M12" s="190">
        <f>+'13'!O13</f>
        <v>1175.3751462929999</v>
      </c>
      <c r="N12" s="174">
        <f>+'11'!Y14</f>
        <v>930.17194914109905</v>
      </c>
      <c r="O12" s="192">
        <v>930.17194914109916</v>
      </c>
    </row>
    <row r="13" spans="2:51" ht="30" customHeight="1">
      <c r="B13" s="13"/>
      <c r="L13" s="172" t="s">
        <v>18</v>
      </c>
      <c r="M13" s="189">
        <f>+'13'!O14</f>
        <v>7558.1345596800011</v>
      </c>
      <c r="N13" s="171">
        <f>+'11'!Y15</f>
        <v>2222.1081396834998</v>
      </c>
      <c r="O13" s="192">
        <v>2222.1081396834998</v>
      </c>
    </row>
    <row r="14" spans="2:51" ht="30" customHeight="1">
      <c r="B14" s="13"/>
      <c r="L14" s="173" t="s">
        <v>19</v>
      </c>
      <c r="M14" s="190">
        <f>+'13'!O15</f>
        <v>552.45394217222076</v>
      </c>
      <c r="N14" s="174">
        <f>+'11'!Y16</f>
        <v>288.55614364887731</v>
      </c>
      <c r="O14" s="192">
        <v>288.55614364887731</v>
      </c>
    </row>
    <row r="15" spans="2:51" ht="30" customHeight="1">
      <c r="B15" s="13"/>
      <c r="L15" s="172" t="s">
        <v>20</v>
      </c>
      <c r="M15" s="189">
        <f>+'13'!O16</f>
        <v>1396.8062360400002</v>
      </c>
      <c r="N15" s="171">
        <f>+'11'!Y17</f>
        <v>225.69233871999998</v>
      </c>
      <c r="O15" s="192">
        <v>225.69233871999998</v>
      </c>
    </row>
    <row r="16" spans="2:51" ht="30" customHeight="1">
      <c r="B16" s="13"/>
      <c r="L16" s="173" t="s">
        <v>21</v>
      </c>
      <c r="M16" s="190">
        <f>+'13'!O17</f>
        <v>361.29551898</v>
      </c>
      <c r="N16" s="174">
        <f>+'11'!Y18</f>
        <v>117.22317889230769</v>
      </c>
      <c r="O16" s="192">
        <v>117.22317889230769</v>
      </c>
    </row>
    <row r="17" spans="1:19" ht="30" customHeight="1">
      <c r="B17" s="13"/>
      <c r="L17" s="172" t="s">
        <v>22</v>
      </c>
      <c r="M17" s="189">
        <f>+'13'!O18</f>
        <v>2657.7823696005726</v>
      </c>
      <c r="N17" s="171">
        <f>+'11'!Y19</f>
        <v>1491.5302570338692</v>
      </c>
      <c r="O17" s="192">
        <v>1491.530257033869</v>
      </c>
    </row>
    <row r="18" spans="1:19" ht="30" customHeight="1">
      <c r="B18" s="13"/>
      <c r="L18" s="173" t="s">
        <v>23</v>
      </c>
      <c r="M18" s="190">
        <f>+'13'!O19</f>
        <v>165.65524874432001</v>
      </c>
      <c r="N18" s="174">
        <f>+'11'!Y20</f>
        <v>110.80291104249513</v>
      </c>
      <c r="O18" s="192">
        <v>110.80291104249513</v>
      </c>
    </row>
    <row r="19" spans="1:19" ht="30" customHeight="1">
      <c r="B19" s="13"/>
      <c r="L19" s="172" t="s">
        <v>24</v>
      </c>
      <c r="M19" s="189">
        <f>+'13'!O20</f>
        <v>904.03699874053677</v>
      </c>
      <c r="N19" s="171">
        <f>+'11'!Y21</f>
        <v>407.91756452237382</v>
      </c>
      <c r="O19" s="192">
        <v>407.91756452237382</v>
      </c>
    </row>
    <row r="20" spans="1:19" ht="30" customHeight="1">
      <c r="B20" s="13"/>
      <c r="L20" s="173" t="s">
        <v>25</v>
      </c>
      <c r="M20" s="190">
        <f>+'13'!O21</f>
        <v>3796.2368707125624</v>
      </c>
      <c r="N20" s="174">
        <f>+'11'!Y22</f>
        <v>1673.6237767995665</v>
      </c>
      <c r="O20" s="192">
        <v>1673.6237767995665</v>
      </c>
    </row>
    <row r="21" spans="1:19" ht="30" customHeight="1">
      <c r="B21" s="13"/>
      <c r="L21" s="172" t="s">
        <v>26</v>
      </c>
      <c r="M21" s="189">
        <f>+'13'!O22</f>
        <v>404.54733173499994</v>
      </c>
      <c r="N21" s="171">
        <f>+'11'!Y23</f>
        <v>79.807620479999983</v>
      </c>
      <c r="O21" s="192">
        <v>79.807620479999983</v>
      </c>
    </row>
    <row r="22" spans="1:19" ht="30" customHeight="1">
      <c r="B22" s="13"/>
      <c r="L22" s="173" t="s">
        <v>27</v>
      </c>
      <c r="M22" s="190">
        <f>+'13'!O23</f>
        <v>994.65484817446634</v>
      </c>
      <c r="N22" s="174">
        <f>+'11'!Y24</f>
        <v>945.64554204579963</v>
      </c>
      <c r="O22" s="192">
        <v>945.64554204579963</v>
      </c>
    </row>
    <row r="23" spans="1:19" ht="30" customHeight="1">
      <c r="B23" s="13"/>
      <c r="I23" s="175" t="s">
        <v>160</v>
      </c>
      <c r="L23" s="172" t="s">
        <v>28</v>
      </c>
      <c r="M23" s="189">
        <v>7034.1915309131291</v>
      </c>
      <c r="N23" s="171">
        <f>+'11'!Y25</f>
        <v>2312.4474204076255</v>
      </c>
      <c r="O23" s="192">
        <v>2312.4474204076255</v>
      </c>
    </row>
    <row r="24" spans="1:19" ht="30" customHeight="1">
      <c r="B24" s="13"/>
      <c r="L24" s="218" t="s">
        <v>70</v>
      </c>
      <c r="M24" s="219">
        <f>SUM(M9:M23)</f>
        <v>37905.259024894163</v>
      </c>
      <c r="N24" s="220">
        <f>SUM(N9:N23)</f>
        <v>15213.413839853587</v>
      </c>
      <c r="O24" s="192">
        <v>15213.413839853587</v>
      </c>
    </row>
    <row r="26" spans="1:19" ht="25" customHeight="1">
      <c r="B26" s="344" t="s">
        <v>222</v>
      </c>
      <c r="C26" s="344"/>
      <c r="D26" s="344"/>
      <c r="E26" s="344"/>
      <c r="F26" s="344"/>
      <c r="G26" s="344"/>
      <c r="H26" s="344"/>
      <c r="I26" s="344"/>
      <c r="J26" s="344"/>
      <c r="K26" s="344"/>
      <c r="L26" s="344"/>
      <c r="M26" s="344"/>
      <c r="N26" s="344"/>
      <c r="O26" s="344"/>
    </row>
    <row r="27" spans="1:19" ht="25" customHeight="1">
      <c r="B27" s="382" t="s">
        <v>209</v>
      </c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N27" s="382"/>
      <c r="O27" s="382"/>
    </row>
    <row r="28" spans="1:19" ht="30" customHeight="1">
      <c r="B28" s="43"/>
    </row>
    <row r="29" spans="1:19" s="255" customFormat="1" ht="30" customHeight="1">
      <c r="B29" s="253" t="s">
        <v>216</v>
      </c>
      <c r="C29" s="254"/>
      <c r="D29" s="254"/>
      <c r="E29" s="254"/>
      <c r="G29" s="256"/>
      <c r="H29" s="256"/>
      <c r="K29" s="256"/>
      <c r="O29" s="258" t="s">
        <v>217</v>
      </c>
      <c r="P29" s="253"/>
    </row>
    <row r="30" spans="1:19" s="55" customFormat="1" ht="30" customHeight="1">
      <c r="A30" s="54"/>
      <c r="B30" s="221"/>
      <c r="C30" s="222"/>
      <c r="D30" s="222"/>
      <c r="E30" s="222"/>
      <c r="F30" s="222"/>
      <c r="G30" s="54"/>
      <c r="H30" s="54"/>
      <c r="I30" s="54"/>
      <c r="J30" s="54"/>
      <c r="K30" s="54"/>
    </row>
    <row r="31" spans="1:19" s="55" customFormat="1" ht="50" customHeight="1">
      <c r="A31" s="54"/>
      <c r="B31" s="328" t="s">
        <v>103</v>
      </c>
      <c r="C31" s="328"/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328"/>
      <c r="O31" s="328"/>
      <c r="P31" s="223"/>
      <c r="Q31" s="223"/>
      <c r="R31" s="223"/>
      <c r="S31" s="223"/>
    </row>
    <row r="32" spans="1:19" ht="30" customHeight="1">
      <c r="B32" s="13"/>
    </row>
    <row r="33" spans="2:2" ht="30" customHeight="1">
      <c r="B33" s="13"/>
    </row>
  </sheetData>
  <mergeCells count="6">
    <mergeCell ref="N2:O2"/>
    <mergeCell ref="B31:O31"/>
    <mergeCell ref="B5:O5"/>
    <mergeCell ref="B6:O6"/>
    <mergeCell ref="B26:O26"/>
    <mergeCell ref="B27:O27"/>
  </mergeCells>
  <phoneticPr fontId="9" type="noConversion"/>
  <hyperlinks>
    <hyperlink ref="B31" location="Índice!A1" display="Volver al índice"/>
    <hyperlink ref="O29" location="G3.d!A1" display="Siguiente   "/>
    <hyperlink ref="B29" location="G3.b!A1" display="  Atrás "/>
    <hyperlink ref="P29" location="G3.d!A1" display="G3.d!A1"/>
  </hyperlinks>
  <pageMargins left="0.75000000000000011" right="0.75000000000000011" top="1.4000000000000001" bottom="1" header="0" footer="0"/>
  <pageSetup scale="46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P35"/>
  <sheetViews>
    <sheetView showGridLines="0" workbookViewId="0"/>
  </sheetViews>
  <sheetFormatPr baseColWidth="10" defaultColWidth="12.83203125" defaultRowHeight="30" customHeight="1" x14ac:dyDescent="0"/>
  <cols>
    <col min="1" max="11" width="12.83203125" style="177"/>
    <col min="12" max="12" width="25.6640625" style="177" customWidth="1"/>
    <col min="13" max="16384" width="12.83203125" style="177"/>
  </cols>
  <sheetData>
    <row r="1" spans="1:42" s="134" customFormat="1" ht="30.75" customHeight="1"/>
    <row r="2" spans="1:42" s="134" customFormat="1" ht="62" customHeight="1">
      <c r="D2" s="25"/>
      <c r="F2" s="28"/>
      <c r="G2" s="25"/>
      <c r="H2" s="25"/>
      <c r="L2" s="28"/>
      <c r="P2" s="28"/>
      <c r="Q2" s="335" t="s">
        <v>257</v>
      </c>
      <c r="R2" s="335"/>
      <c r="S2" s="335"/>
    </row>
    <row r="3" spans="1:42" s="134" customFormat="1" ht="30.75" customHeight="1">
      <c r="C3" s="24"/>
      <c r="D3" s="24"/>
      <c r="E3" s="24"/>
      <c r="J3" s="26"/>
      <c r="K3" s="26"/>
      <c r="L3" s="26"/>
      <c r="M3" s="26"/>
    </row>
    <row r="4" spans="1:42" s="30" customFormat="1" ht="30" customHeight="1">
      <c r="R4" s="31"/>
      <c r="S4" s="31"/>
      <c r="T4" s="31"/>
      <c r="U4" s="31"/>
      <c r="V4" s="31"/>
      <c r="W4" s="31"/>
      <c r="X4" s="31"/>
      <c r="Y4" s="31"/>
      <c r="Z4" s="31"/>
      <c r="AA4" s="32"/>
      <c r="AB4" s="32"/>
    </row>
    <row r="5" spans="1:42" s="262" customFormat="1" ht="60" customHeight="1">
      <c r="A5" s="263"/>
      <c r="B5" s="330" t="s">
        <v>86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4"/>
      <c r="AG5" s="264"/>
      <c r="AH5" s="263"/>
      <c r="AI5" s="263"/>
      <c r="AJ5" s="263"/>
      <c r="AK5" s="263"/>
      <c r="AL5" s="263"/>
      <c r="AM5" s="265"/>
      <c r="AN5" s="265"/>
      <c r="AO5" s="265"/>
    </row>
    <row r="6" spans="1:42" s="266" customFormat="1" ht="30" customHeight="1">
      <c r="A6" s="252"/>
      <c r="B6" s="331" t="s">
        <v>223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1"/>
      <c r="T6" s="252"/>
      <c r="U6" s="252"/>
      <c r="V6" s="252"/>
      <c r="W6" s="252"/>
      <c r="X6" s="252"/>
      <c r="Y6" s="252"/>
      <c r="Z6" s="252"/>
      <c r="AA6" s="252"/>
      <c r="AB6" s="269"/>
      <c r="AC6" s="269"/>
      <c r="AD6" s="269"/>
      <c r="AE6" s="269"/>
      <c r="AF6" s="264"/>
      <c r="AG6" s="264"/>
      <c r="AH6" s="269"/>
      <c r="AI6" s="269"/>
      <c r="AJ6" s="269"/>
      <c r="AK6" s="269"/>
      <c r="AL6" s="269"/>
      <c r="AM6" s="268"/>
      <c r="AN6" s="268"/>
      <c r="AO6" s="268"/>
      <c r="AP6" s="268"/>
    </row>
    <row r="7" spans="1:42" ht="30" customHeight="1">
      <c r="A7" s="176"/>
      <c r="B7" s="176"/>
      <c r="C7" s="176"/>
      <c r="D7" s="176"/>
      <c r="E7" s="176"/>
      <c r="F7" s="176"/>
      <c r="G7" s="176"/>
      <c r="H7" s="176"/>
      <c r="I7" s="176"/>
      <c r="J7" s="176"/>
    </row>
    <row r="8" spans="1:42" ht="30" customHeight="1">
      <c r="A8" s="176"/>
      <c r="J8" s="176"/>
      <c r="L8" s="362" t="s">
        <v>80</v>
      </c>
      <c r="M8" s="362" t="s">
        <v>70</v>
      </c>
      <c r="N8" s="362"/>
      <c r="O8" s="362"/>
      <c r="P8" s="362"/>
      <c r="Q8" s="362"/>
      <c r="R8" s="362"/>
      <c r="S8" s="362"/>
    </row>
    <row r="9" spans="1:42" ht="30" customHeight="1">
      <c r="A9" s="176"/>
      <c r="J9" s="176"/>
      <c r="L9" s="362"/>
      <c r="M9" s="184" t="s">
        <v>6</v>
      </c>
      <c r="N9" s="184" t="s">
        <v>7</v>
      </c>
      <c r="O9" s="184" t="s">
        <v>8</v>
      </c>
      <c r="P9" s="184" t="s">
        <v>9</v>
      </c>
      <c r="Q9" s="184" t="s">
        <v>10</v>
      </c>
      <c r="R9" s="184" t="s">
        <v>14</v>
      </c>
      <c r="S9" s="184" t="s">
        <v>31</v>
      </c>
    </row>
    <row r="10" spans="1:42" ht="30" customHeight="1">
      <c r="A10" s="176"/>
      <c r="J10" s="176"/>
      <c r="L10" s="72" t="s">
        <v>15</v>
      </c>
      <c r="M10" s="185">
        <f>+G3.a!M10+G3.b!L11</f>
        <v>660.48190715321846</v>
      </c>
      <c r="N10" s="185">
        <f>+G3.a!N10+G3.b!M11</f>
        <v>150.85092913540009</v>
      </c>
      <c r="O10" s="185">
        <f>+G3.a!O10+G3.b!N11</f>
        <v>532.97631900071951</v>
      </c>
      <c r="P10" s="185">
        <f>+G3.a!P10+G3.b!O11</f>
        <v>0</v>
      </c>
      <c r="Q10" s="185">
        <f>+G3.a!Q10+G3.b!P11</f>
        <v>0</v>
      </c>
      <c r="R10" s="185">
        <f>+G3.b!Q11</f>
        <v>39.523763645583486</v>
      </c>
      <c r="S10" s="186">
        <f>SUM(M10:R10)</f>
        <v>1383.8329189349215</v>
      </c>
    </row>
    <row r="11" spans="1:42" ht="30" customHeight="1">
      <c r="A11" s="176"/>
      <c r="J11" s="176"/>
      <c r="L11" s="167" t="s">
        <v>38</v>
      </c>
      <c r="M11" s="187">
        <f>+G3.a!M11+G3.b!L12</f>
        <v>2124.0819621936444</v>
      </c>
      <c r="N11" s="187">
        <f>+G3.a!N11+G3.b!M12</f>
        <v>0</v>
      </c>
      <c r="O11" s="187">
        <f>+G3.a!O11+G3.b!N12</f>
        <v>737.34724070578466</v>
      </c>
      <c r="P11" s="187">
        <f>+G3.a!P11+G3.b!O12</f>
        <v>6.1469988241843989</v>
      </c>
      <c r="Q11" s="187">
        <f>+G3.a!Q11+G3.b!P12</f>
        <v>0</v>
      </c>
      <c r="R11" s="187">
        <f>+G3.b!Q12</f>
        <v>0</v>
      </c>
      <c r="S11" s="188">
        <f t="shared" ref="S11:S24" si="0">SUM(M11:R11)</f>
        <v>2867.5762017236134</v>
      </c>
    </row>
    <row r="12" spans="1:42" ht="30" customHeight="1">
      <c r="A12" s="176"/>
      <c r="J12" s="176"/>
      <c r="L12" s="72" t="s">
        <v>16</v>
      </c>
      <c r="M12" s="185">
        <f>+G3.a!M12+G3.b!L13</f>
        <v>7299.4415514134989</v>
      </c>
      <c r="N12" s="185">
        <f>+G3.a!N12+G3.b!M13</f>
        <v>0</v>
      </c>
      <c r="O12" s="185">
        <f>+G3.a!O12+G3.b!N13</f>
        <v>2625.6449566400001</v>
      </c>
      <c r="P12" s="185">
        <f>+G3.a!P12+G3.b!O13</f>
        <v>0</v>
      </c>
      <c r="Q12" s="185">
        <f>+G3.a!Q12+G3.b!P13</f>
        <v>688.5378934324001</v>
      </c>
      <c r="R12" s="185">
        <f>+G3.b!Q13</f>
        <v>446.94189840000001</v>
      </c>
      <c r="S12" s="186">
        <f t="shared" si="0"/>
        <v>11060.566299885899</v>
      </c>
    </row>
    <row r="13" spans="1:42" ht="30" customHeight="1">
      <c r="A13" s="176"/>
      <c r="J13" s="176"/>
      <c r="L13" s="167" t="s">
        <v>17</v>
      </c>
      <c r="M13" s="187">
        <f>+G3.a!M13+G3.b!L14</f>
        <v>1715.6140651283349</v>
      </c>
      <c r="N13" s="187">
        <f>+G3.a!N13+G3.b!M14</f>
        <v>0</v>
      </c>
      <c r="O13" s="187">
        <f>+G3.a!O13+G3.b!N14</f>
        <v>224.73020930576419</v>
      </c>
      <c r="P13" s="187">
        <f>+G3.a!P13+G3.b!O14</f>
        <v>0</v>
      </c>
      <c r="Q13" s="187">
        <f>+G3.a!Q13+G3.b!P14</f>
        <v>0</v>
      </c>
      <c r="R13" s="187">
        <f>+G3.b!Q14</f>
        <v>165.202821</v>
      </c>
      <c r="S13" s="188">
        <f t="shared" si="0"/>
        <v>2105.547095434099</v>
      </c>
    </row>
    <row r="14" spans="1:42" ht="30" customHeight="1">
      <c r="A14" s="176"/>
      <c r="J14" s="176"/>
      <c r="L14" s="72" t="s">
        <v>18</v>
      </c>
      <c r="M14" s="185">
        <f>+G3.a!M14+G3.b!L15</f>
        <v>8530.5870265244994</v>
      </c>
      <c r="N14" s="185">
        <f>+G3.a!N14+G3.b!M15</f>
        <v>0</v>
      </c>
      <c r="O14" s="185">
        <f>+G3.a!O14+G3.b!N15</f>
        <v>207.84087613439999</v>
      </c>
      <c r="P14" s="185">
        <f>+G3.a!P14+G3.b!O15</f>
        <v>462.39339788460001</v>
      </c>
      <c r="Q14" s="185">
        <f>+G3.a!Q14+G3.b!P15</f>
        <v>46.771818719999999</v>
      </c>
      <c r="R14" s="185">
        <f>+G3.b!Q15</f>
        <v>532.64958009999998</v>
      </c>
      <c r="S14" s="186">
        <f t="shared" si="0"/>
        <v>9780.2426993634999</v>
      </c>
    </row>
    <row r="15" spans="1:42" ht="30" customHeight="1">
      <c r="A15" s="176"/>
      <c r="J15" s="176"/>
      <c r="L15" s="167" t="s">
        <v>19</v>
      </c>
      <c r="M15" s="187">
        <f>+G3.a!M15+G3.b!L16</f>
        <v>452.23570035299878</v>
      </c>
      <c r="N15" s="187">
        <f>+G3.a!N15+G3.b!M16</f>
        <v>100.21824181922187</v>
      </c>
      <c r="O15" s="187">
        <f>+G3.a!O15+G3.b!N16</f>
        <v>288.55614364887731</v>
      </c>
      <c r="P15" s="187">
        <f>+G3.a!P15+G3.b!O16</f>
        <v>0</v>
      </c>
      <c r="Q15" s="187">
        <f>+G3.a!Q15+G3.b!P16</f>
        <v>0</v>
      </c>
      <c r="R15" s="187">
        <f>+G3.b!Q16</f>
        <v>0</v>
      </c>
      <c r="S15" s="188">
        <f t="shared" si="0"/>
        <v>841.01008582109796</v>
      </c>
    </row>
    <row r="16" spans="1:42" ht="30" customHeight="1">
      <c r="A16" s="176"/>
      <c r="J16" s="176"/>
      <c r="L16" s="72" t="s">
        <v>20</v>
      </c>
      <c r="M16" s="185">
        <f>+G3.a!M16+G3.b!L17</f>
        <v>1396.8062360400002</v>
      </c>
      <c r="N16" s="185">
        <f>+G3.a!N16+G3.b!M17</f>
        <v>0</v>
      </c>
      <c r="O16" s="185">
        <f>+G3.a!O16+G3.b!N17</f>
        <v>200.88652751999999</v>
      </c>
      <c r="P16" s="185">
        <f>+G3.a!P16+G3.b!O17</f>
        <v>0</v>
      </c>
      <c r="Q16" s="185">
        <f>+G3.a!Q16+G3.b!P17</f>
        <v>0</v>
      </c>
      <c r="R16" s="185">
        <f>+G3.b!Q17</f>
        <v>24.805811200000001</v>
      </c>
      <c r="S16" s="186">
        <f t="shared" si="0"/>
        <v>1622.4985747600003</v>
      </c>
    </row>
    <row r="17" spans="1:19" ht="30" customHeight="1">
      <c r="A17" s="176"/>
      <c r="J17" s="176"/>
      <c r="L17" s="167" t="s">
        <v>21</v>
      </c>
      <c r="M17" s="187">
        <f>+G3.a!M17+G3.b!L18</f>
        <v>361.29551898</v>
      </c>
      <c r="N17" s="187">
        <f>+G3.a!N17+G3.b!M18</f>
        <v>0</v>
      </c>
      <c r="O17" s="187">
        <f>+G3.a!O17+G3.b!N18</f>
        <v>117.22317889230769</v>
      </c>
      <c r="P17" s="187">
        <f>+G3.a!P17+G3.b!O18</f>
        <v>0</v>
      </c>
      <c r="Q17" s="187">
        <f>+G3.a!Q17+G3.b!P18</f>
        <v>0</v>
      </c>
      <c r="R17" s="187">
        <f>+G3.b!Q18</f>
        <v>0</v>
      </c>
      <c r="S17" s="188">
        <f t="shared" si="0"/>
        <v>478.51869787230771</v>
      </c>
    </row>
    <row r="18" spans="1:19" ht="30" customHeight="1">
      <c r="A18" s="176"/>
      <c r="J18" s="176"/>
      <c r="L18" s="72" t="s">
        <v>22</v>
      </c>
      <c r="M18" s="185">
        <f>+G3.a!M18+G3.b!L19</f>
        <v>1779.9280290817894</v>
      </c>
      <c r="N18" s="185">
        <f>+G3.a!N18+G3.b!M19</f>
        <v>0</v>
      </c>
      <c r="O18" s="185">
        <f>+G3.a!O18+G3.b!N19</f>
        <v>1730.1902516524503</v>
      </c>
      <c r="P18" s="185">
        <f>+G3.a!P18+G3.b!O19</f>
        <v>92.769673010820426</v>
      </c>
      <c r="Q18" s="185">
        <f>+G3.a!Q18+G3.b!P19</f>
        <v>546.42467288938144</v>
      </c>
      <c r="R18" s="185">
        <f>+G3.b!Q19</f>
        <v>0</v>
      </c>
      <c r="S18" s="186">
        <f t="shared" si="0"/>
        <v>4149.3126266344416</v>
      </c>
    </row>
    <row r="19" spans="1:19" ht="30" customHeight="1">
      <c r="A19" s="176"/>
      <c r="J19" s="176"/>
      <c r="L19" s="167" t="s">
        <v>23</v>
      </c>
      <c r="M19" s="187">
        <f>+G3.a!M19+G3.b!L20</f>
        <v>103.8537</v>
      </c>
      <c r="N19" s="187">
        <f>+G3.a!N19+G3.b!M20</f>
        <v>0</v>
      </c>
      <c r="O19" s="187">
        <f>+G3.a!O19+G3.b!N20</f>
        <v>172.60445978681514</v>
      </c>
      <c r="P19" s="187">
        <f>+G3.a!P19+G3.b!O20</f>
        <v>0</v>
      </c>
      <c r="Q19" s="187">
        <f>+G3.a!Q19+G3.b!P20</f>
        <v>0</v>
      </c>
      <c r="R19" s="187">
        <f>+G3.b!Q20</f>
        <v>0</v>
      </c>
      <c r="S19" s="188">
        <f t="shared" si="0"/>
        <v>276.45815978681514</v>
      </c>
    </row>
    <row r="20" spans="1:19" ht="30" customHeight="1">
      <c r="A20" s="176"/>
      <c r="J20" s="176"/>
      <c r="L20" s="72" t="s">
        <v>24</v>
      </c>
      <c r="M20" s="185">
        <f>+G3.a!M20+G3.b!L21</f>
        <v>735.36750478418685</v>
      </c>
      <c r="N20" s="185">
        <f>+G3.a!N20+G3.b!M21</f>
        <v>168.6694939563499</v>
      </c>
      <c r="O20" s="185">
        <f>+G3.a!O20+G3.b!N21</f>
        <v>375.28729151686775</v>
      </c>
      <c r="P20" s="185">
        <f>+G3.a!P20+G3.b!O21</f>
        <v>0</v>
      </c>
      <c r="Q20" s="185">
        <f>+G3.a!Q20+G3.b!P21</f>
        <v>0</v>
      </c>
      <c r="R20" s="185">
        <f>+G3.b!Q21</f>
        <v>32.630273005506048</v>
      </c>
      <c r="S20" s="186">
        <f t="shared" si="0"/>
        <v>1311.9545632629106</v>
      </c>
    </row>
    <row r="21" spans="1:19" ht="30" customHeight="1">
      <c r="A21" s="176"/>
      <c r="J21" s="176"/>
      <c r="L21" s="167" t="s">
        <v>25</v>
      </c>
      <c r="M21" s="187">
        <f>+G3.a!M21+G3.b!L22</f>
        <v>2485.7217237479999</v>
      </c>
      <c r="N21" s="187">
        <f>+G3.a!N21+G3.b!M22</f>
        <v>726.53870205428552</v>
      </c>
      <c r="O21" s="187">
        <f>+G3.a!O21+G3.b!N22</f>
        <v>1315.343330973433</v>
      </c>
      <c r="P21" s="187">
        <f>+G3.a!P21+G3.b!O22</f>
        <v>0</v>
      </c>
      <c r="Q21" s="187">
        <f>+G3.a!Q21+G3.b!P22</f>
        <v>830.04478412307685</v>
      </c>
      <c r="R21" s="187">
        <f>+G3.b!Q22</f>
        <v>112.21210661333332</v>
      </c>
      <c r="S21" s="188">
        <f t="shared" si="0"/>
        <v>5469.8606475121287</v>
      </c>
    </row>
    <row r="22" spans="1:19" ht="30" customHeight="1">
      <c r="A22" s="176"/>
      <c r="J22" s="176"/>
      <c r="L22" s="72" t="s">
        <v>26</v>
      </c>
      <c r="M22" s="185">
        <f>+G3.a!M22+G3.b!L23</f>
        <v>244.50442741499998</v>
      </c>
      <c r="N22" s="185">
        <f>+G3.a!N22+G3.b!M23</f>
        <v>0</v>
      </c>
      <c r="O22" s="185">
        <f>+G3.a!O22+G3.b!N23</f>
        <v>239.85052479999996</v>
      </c>
      <c r="P22" s="185">
        <f>+G3.a!P22+G3.b!O23</f>
        <v>0</v>
      </c>
      <c r="Q22" s="185">
        <f>+G3.a!Q22+G3.b!P23</f>
        <v>0</v>
      </c>
      <c r="R22" s="185">
        <f>+G3.b!Q23</f>
        <v>0</v>
      </c>
      <c r="S22" s="186">
        <f t="shared" si="0"/>
        <v>484.35495221499991</v>
      </c>
    </row>
    <row r="23" spans="1:19" ht="30" customHeight="1">
      <c r="A23" s="176"/>
      <c r="J23" s="176"/>
      <c r="L23" s="167" t="s">
        <v>27</v>
      </c>
      <c r="M23" s="187">
        <f>+G3.a!M23+G3.b!L24</f>
        <v>1035.9972598918723</v>
      </c>
      <c r="N23" s="187">
        <f>+G3.a!N23+G3.b!M24</f>
        <v>0</v>
      </c>
      <c r="O23" s="187">
        <f>+G3.a!O23+G3.b!N24</f>
        <v>510.69401133150473</v>
      </c>
      <c r="P23" s="187">
        <f>+G3.a!P23+G3.b!O24</f>
        <v>3.1613277932340891</v>
      </c>
      <c r="Q23" s="187">
        <f>+G3.a!Q23+G3.b!P24</f>
        <v>90.856174603654665</v>
      </c>
      <c r="R23" s="187">
        <f>+G3.b!Q24</f>
        <v>299.59161660000001</v>
      </c>
      <c r="S23" s="188">
        <f t="shared" si="0"/>
        <v>1940.3003902202656</v>
      </c>
    </row>
    <row r="24" spans="1:19" ht="30" customHeight="1">
      <c r="A24" s="176"/>
      <c r="J24" s="176"/>
      <c r="L24" s="72" t="s">
        <v>28</v>
      </c>
      <c r="M24" s="185">
        <f>+G3.a!M24+G3.b!L25</f>
        <v>5705.2272974422849</v>
      </c>
      <c r="N24" s="185">
        <f>+G3.a!N24+G3.b!M25</f>
        <v>1328.9642334708435</v>
      </c>
      <c r="O24" s="185">
        <f>+G3.a!O24+G3.b!N25</f>
        <v>1633.8300427365425</v>
      </c>
      <c r="P24" s="185">
        <f>+G3.a!P24+G3.b!O25</f>
        <v>0</v>
      </c>
      <c r="Q24" s="185">
        <f>+G3.a!Q24+G3.b!P25</f>
        <v>0</v>
      </c>
      <c r="R24" s="185">
        <f>+G3.b!Q25</f>
        <v>678.61737767108298</v>
      </c>
      <c r="S24" s="186">
        <f t="shared" si="0"/>
        <v>9346.6389513207541</v>
      </c>
    </row>
    <row r="25" spans="1:19" ht="30" customHeight="1">
      <c r="A25" s="176"/>
      <c r="J25" s="176"/>
      <c r="L25" s="216" t="s">
        <v>70</v>
      </c>
      <c r="M25" s="217">
        <f t="shared" ref="M25:R25" si="1">+SUM(M10:M24)</f>
        <v>34631.143910149323</v>
      </c>
      <c r="N25" s="217">
        <f t="shared" si="1"/>
        <v>2475.2416004361012</v>
      </c>
      <c r="O25" s="217">
        <f t="shared" si="1"/>
        <v>10913.005364645467</v>
      </c>
      <c r="P25" s="217">
        <f t="shared" si="1"/>
        <v>564.47139751283896</v>
      </c>
      <c r="Q25" s="217">
        <f t="shared" si="1"/>
        <v>2202.6353437685129</v>
      </c>
      <c r="R25" s="217">
        <f t="shared" si="1"/>
        <v>2332.1752482355059</v>
      </c>
      <c r="S25" s="217">
        <f>SUM(M25:R25)</f>
        <v>53118.67286474775</v>
      </c>
    </row>
    <row r="26" spans="1:19" ht="30" customHeight="1">
      <c r="A26" s="176"/>
      <c r="B26" s="176"/>
      <c r="C26" s="176"/>
      <c r="D26" s="176"/>
      <c r="E26" s="176"/>
      <c r="F26" s="176"/>
      <c r="G26" s="176"/>
      <c r="H26" s="176"/>
      <c r="I26" s="176"/>
      <c r="J26" s="176"/>
    </row>
    <row r="27" spans="1:19" ht="30" customHeight="1">
      <c r="B27" s="178"/>
      <c r="C27" s="176"/>
      <c r="D27" s="176"/>
      <c r="E27" s="176"/>
      <c r="F27" s="176"/>
      <c r="G27" s="176"/>
      <c r="H27" s="176"/>
      <c r="I27" s="176"/>
      <c r="J27" s="176"/>
    </row>
    <row r="28" spans="1:19" ht="25" customHeight="1">
      <c r="B28" s="344" t="s">
        <v>222</v>
      </c>
      <c r="C28" s="344"/>
      <c r="D28" s="344"/>
      <c r="E28" s="344"/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  <c r="Q28" s="344"/>
      <c r="R28" s="344"/>
      <c r="S28" s="344"/>
    </row>
    <row r="29" spans="1:19" ht="25" customHeight="1">
      <c r="B29" s="382" t="s">
        <v>209</v>
      </c>
      <c r="C29" s="382"/>
      <c r="D29" s="382"/>
      <c r="E29" s="382"/>
      <c r="F29" s="382"/>
      <c r="G29" s="382"/>
      <c r="H29" s="382"/>
      <c r="I29" s="382"/>
      <c r="J29" s="382"/>
      <c r="K29" s="382"/>
      <c r="L29" s="382"/>
      <c r="M29" s="382"/>
      <c r="N29" s="382"/>
      <c r="O29" s="382"/>
      <c r="P29" s="382"/>
      <c r="Q29" s="382"/>
      <c r="R29" s="382"/>
      <c r="S29" s="382"/>
    </row>
    <row r="30" spans="1:19" s="176" customFormat="1" ht="30" customHeight="1">
      <c r="A30" s="43"/>
    </row>
    <row r="31" spans="1:19" s="255" customFormat="1" ht="30" customHeight="1">
      <c r="B31" s="253" t="s">
        <v>216</v>
      </c>
      <c r="C31" s="254"/>
      <c r="D31" s="254"/>
      <c r="E31" s="254"/>
      <c r="G31" s="256"/>
      <c r="H31" s="256"/>
      <c r="K31" s="256"/>
      <c r="R31" s="363" t="s">
        <v>220</v>
      </c>
      <c r="S31" s="363"/>
    </row>
    <row r="32" spans="1:19" s="55" customFormat="1" ht="30" customHeight="1">
      <c r="A32" s="54"/>
      <c r="B32" s="221"/>
      <c r="C32" s="222"/>
      <c r="D32" s="222"/>
      <c r="E32" s="222"/>
      <c r="F32" s="222"/>
      <c r="G32" s="54"/>
      <c r="H32" s="54"/>
      <c r="I32" s="54"/>
      <c r="J32" s="54"/>
      <c r="K32" s="54"/>
    </row>
    <row r="33" spans="1:19" s="55" customFormat="1" ht="50" customHeight="1">
      <c r="A33" s="54"/>
      <c r="B33" s="328" t="s">
        <v>103</v>
      </c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328"/>
      <c r="R33" s="328"/>
      <c r="S33" s="328"/>
    </row>
    <row r="34" spans="1:19" ht="30" customHeight="1">
      <c r="A34" s="176"/>
      <c r="B34" s="176"/>
      <c r="C34" s="176"/>
      <c r="D34" s="176"/>
      <c r="E34" s="176"/>
      <c r="F34" s="176"/>
      <c r="G34" s="176"/>
      <c r="H34" s="176"/>
      <c r="I34" s="176"/>
      <c r="J34" s="176"/>
    </row>
    <row r="35" spans="1:19" ht="30" customHeight="1">
      <c r="A35" s="176"/>
      <c r="B35" s="176"/>
      <c r="C35" s="176"/>
      <c r="D35" s="176"/>
      <c r="E35" s="176"/>
      <c r="F35" s="176"/>
      <c r="G35" s="176"/>
      <c r="H35" s="176"/>
      <c r="I35" s="176"/>
      <c r="J35" s="176"/>
    </row>
  </sheetData>
  <mergeCells count="9">
    <mergeCell ref="B28:S28"/>
    <mergeCell ref="B29:S29"/>
    <mergeCell ref="Q2:S2"/>
    <mergeCell ref="B33:S33"/>
    <mergeCell ref="R31:S31"/>
    <mergeCell ref="L8:L9"/>
    <mergeCell ref="M8:S8"/>
    <mergeCell ref="B5:S5"/>
    <mergeCell ref="B6:S6"/>
  </mergeCells>
  <phoneticPr fontId="9" type="noConversion"/>
  <hyperlinks>
    <hyperlink ref="B33" location="Índice!A1" display="Volver al índice"/>
    <hyperlink ref="R31" location="'G4'!A1" display="Siguiente   "/>
    <hyperlink ref="B31" location="G3.c!A1" display="  Atrás "/>
    <hyperlink ref="S31" location="'G4'!A1" display="'G4'!A1"/>
  </hyperlinks>
  <pageMargins left="0.75000000000000011" right="0.75000000000000011" top="1.4000000000000001" bottom="1" header="0" footer="0"/>
  <pageSetup scale="42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X37"/>
  <sheetViews>
    <sheetView showGridLines="0" workbookViewId="0"/>
  </sheetViews>
  <sheetFormatPr baseColWidth="10" defaultColWidth="12.83203125" defaultRowHeight="30" customHeight="1" x14ac:dyDescent="0"/>
  <cols>
    <col min="1" max="10" width="12.83203125" style="14"/>
    <col min="11" max="11" width="26.1640625" style="14" customWidth="1"/>
    <col min="12" max="12" width="17.6640625" style="14" customWidth="1"/>
    <col min="13" max="16384" width="12.83203125" style="14"/>
  </cols>
  <sheetData>
    <row r="1" spans="2:50" s="134" customFormat="1" ht="30.75" customHeight="1"/>
    <row r="2" spans="2:50" s="134" customFormat="1" ht="62" customHeight="1">
      <c r="D2" s="25"/>
      <c r="F2" s="28"/>
      <c r="G2" s="25"/>
      <c r="H2" s="25"/>
      <c r="K2" s="335" t="s">
        <v>257</v>
      </c>
      <c r="L2" s="335"/>
      <c r="M2" s="29"/>
      <c r="P2" s="28"/>
    </row>
    <row r="3" spans="2:50" s="134" customFormat="1" ht="30.75" customHeight="1">
      <c r="C3" s="24"/>
      <c r="D3" s="24"/>
      <c r="E3" s="24"/>
      <c r="J3" s="26"/>
      <c r="K3" s="26"/>
      <c r="L3" s="26"/>
      <c r="M3" s="26"/>
    </row>
    <row r="4" spans="2:50" s="30" customFormat="1" ht="30" customHeight="1">
      <c r="Z4" s="31"/>
      <c r="AA4" s="31"/>
      <c r="AB4" s="31"/>
      <c r="AC4" s="31"/>
      <c r="AD4" s="31"/>
      <c r="AE4" s="31"/>
      <c r="AF4" s="31"/>
      <c r="AG4" s="31"/>
      <c r="AH4" s="31"/>
      <c r="AI4" s="32"/>
      <c r="AJ4" s="32"/>
    </row>
    <row r="5" spans="2:50" s="262" customFormat="1" ht="60" customHeight="1">
      <c r="B5" s="330" t="s">
        <v>86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4"/>
      <c r="AO5" s="264"/>
      <c r="AP5" s="263"/>
      <c r="AQ5" s="263"/>
      <c r="AR5" s="263"/>
      <c r="AS5" s="263"/>
      <c r="AT5" s="263"/>
      <c r="AU5" s="265"/>
      <c r="AV5" s="265"/>
      <c r="AW5" s="265"/>
    </row>
    <row r="6" spans="2:50" s="266" customFormat="1" ht="30" customHeight="1">
      <c r="B6" s="331" t="s">
        <v>221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69"/>
      <c r="AK6" s="269"/>
      <c r="AL6" s="269"/>
      <c r="AM6" s="269"/>
      <c r="AN6" s="264"/>
      <c r="AO6" s="264"/>
      <c r="AP6" s="269"/>
      <c r="AQ6" s="269"/>
      <c r="AR6" s="269"/>
      <c r="AS6" s="269"/>
      <c r="AT6" s="269"/>
      <c r="AU6" s="268"/>
      <c r="AV6" s="268"/>
      <c r="AW6" s="268"/>
      <c r="AX6" s="268"/>
    </row>
    <row r="7" spans="2:50" ht="30" customHeight="1">
      <c r="B7" s="179"/>
      <c r="C7" s="179"/>
      <c r="D7" s="179"/>
      <c r="E7" s="179"/>
      <c r="F7" s="179"/>
      <c r="G7" s="179"/>
      <c r="H7" s="179"/>
      <c r="I7" s="179"/>
      <c r="J7" s="179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126"/>
      <c r="AK7" s="126"/>
      <c r="AL7" s="126"/>
      <c r="AM7" s="126"/>
      <c r="AN7" s="32"/>
      <c r="AO7" s="32"/>
      <c r="AP7" s="126"/>
      <c r="AQ7" s="126"/>
      <c r="AR7" s="126"/>
      <c r="AS7" s="126"/>
      <c r="AT7" s="126"/>
      <c r="AU7" s="38"/>
      <c r="AV7" s="38"/>
      <c r="AW7" s="38"/>
      <c r="AX7" s="38"/>
    </row>
    <row r="8" spans="2:50" ht="50" customHeight="1">
      <c r="B8" s="13"/>
      <c r="E8" s="13"/>
      <c r="F8" s="13"/>
      <c r="G8" s="13"/>
      <c r="H8" s="13"/>
      <c r="I8" s="13"/>
      <c r="J8" s="13"/>
      <c r="K8" s="184" t="s">
        <v>80</v>
      </c>
      <c r="L8" s="184" t="s">
        <v>71</v>
      </c>
    </row>
    <row r="9" spans="2:50" ht="30" customHeight="1">
      <c r="B9" s="42"/>
      <c r="E9" s="13"/>
      <c r="F9" s="13"/>
      <c r="G9" s="13"/>
      <c r="H9" s="13"/>
      <c r="I9" s="13"/>
      <c r="J9" s="13"/>
      <c r="K9" s="72" t="s">
        <v>15</v>
      </c>
      <c r="L9" s="247">
        <v>288.10657377333217</v>
      </c>
    </row>
    <row r="10" spans="2:50" ht="30" customHeight="1">
      <c r="B10" s="13"/>
      <c r="E10" s="13"/>
      <c r="F10" s="13"/>
      <c r="G10" s="13"/>
      <c r="H10" s="13"/>
      <c r="I10" s="13"/>
      <c r="K10" s="167" t="s">
        <v>38</v>
      </c>
      <c r="L10" s="248">
        <v>366.51226504997578</v>
      </c>
    </row>
    <row r="11" spans="2:50" ht="30" customHeight="1">
      <c r="B11" s="13"/>
      <c r="E11" s="13"/>
      <c r="F11" s="13"/>
      <c r="G11" s="13"/>
      <c r="H11" s="13"/>
      <c r="I11" s="13"/>
      <c r="K11" s="72" t="s">
        <v>16</v>
      </c>
      <c r="L11" s="247">
        <v>833.67870686967342</v>
      </c>
    </row>
    <row r="12" spans="2:50" ht="30" customHeight="1">
      <c r="B12" s="13"/>
      <c r="E12" s="13"/>
      <c r="F12" s="13"/>
      <c r="G12" s="13"/>
      <c r="H12" s="13"/>
      <c r="I12" s="13"/>
      <c r="K12" s="167" t="s">
        <v>17</v>
      </c>
      <c r="L12" s="248">
        <v>670.5</v>
      </c>
    </row>
    <row r="13" spans="2:50" ht="30" customHeight="1">
      <c r="B13" s="13"/>
      <c r="E13" s="13"/>
      <c r="F13" s="13"/>
      <c r="G13" s="13"/>
      <c r="H13" s="13"/>
      <c r="I13" s="13"/>
      <c r="K13" s="72" t="s">
        <v>18</v>
      </c>
      <c r="L13" s="247">
        <v>508.3310004757559</v>
      </c>
    </row>
    <row r="14" spans="2:50" ht="30" customHeight="1">
      <c r="B14" s="13"/>
      <c r="E14" s="13"/>
      <c r="F14" s="13"/>
      <c r="G14" s="13"/>
      <c r="H14" s="13"/>
      <c r="I14" s="13"/>
      <c r="K14" s="167" t="s">
        <v>19</v>
      </c>
      <c r="L14" s="248">
        <v>292.78126536425168</v>
      </c>
    </row>
    <row r="15" spans="2:50" ht="30" customHeight="1">
      <c r="B15" s="13"/>
      <c r="E15" s="13"/>
      <c r="F15" s="13"/>
      <c r="G15" s="13"/>
      <c r="H15" s="13"/>
      <c r="I15" s="13"/>
      <c r="K15" s="72" t="s">
        <v>20</v>
      </c>
      <c r="L15" s="247">
        <v>370.88046866531607</v>
      </c>
    </row>
    <row r="16" spans="2:50" ht="30" customHeight="1">
      <c r="B16" s="13"/>
      <c r="E16" s="13"/>
      <c r="F16" s="13"/>
      <c r="G16" s="13"/>
      <c r="H16" s="13"/>
      <c r="I16" s="13"/>
      <c r="K16" s="167" t="s">
        <v>21</v>
      </c>
      <c r="L16" s="248">
        <v>351.77180045159389</v>
      </c>
    </row>
    <row r="17" spans="1:13" ht="30" customHeight="1">
      <c r="B17" s="13"/>
      <c r="E17" s="13"/>
      <c r="F17" s="13"/>
      <c r="G17" s="13"/>
      <c r="H17" s="13"/>
      <c r="I17" s="13"/>
      <c r="K17" s="72" t="s">
        <v>22</v>
      </c>
      <c r="L17" s="247">
        <v>489.15466162448678</v>
      </c>
    </row>
    <row r="18" spans="1:13" ht="30" customHeight="1">
      <c r="B18" s="13"/>
      <c r="E18" s="13"/>
      <c r="F18" s="13"/>
      <c r="G18" s="13"/>
      <c r="H18" s="13"/>
      <c r="I18" s="13"/>
      <c r="K18" s="167" t="s">
        <v>23</v>
      </c>
      <c r="L18" s="248">
        <v>208.49534814325472</v>
      </c>
    </row>
    <row r="19" spans="1:13" ht="30" customHeight="1">
      <c r="B19" s="13"/>
      <c r="E19" s="13"/>
      <c r="F19" s="13"/>
      <c r="G19" s="13"/>
      <c r="H19" s="13"/>
      <c r="I19" s="13"/>
      <c r="K19" s="72" t="s">
        <v>24</v>
      </c>
      <c r="L19" s="247">
        <v>384.66115317400727</v>
      </c>
    </row>
    <row r="20" spans="1:13" ht="30" customHeight="1">
      <c r="B20" s="13"/>
      <c r="E20" s="13"/>
      <c r="F20" s="13"/>
      <c r="G20" s="13"/>
      <c r="H20" s="13"/>
      <c r="I20" s="13"/>
      <c r="K20" s="167" t="s">
        <v>25</v>
      </c>
      <c r="L20" s="248">
        <v>511.70856898055229</v>
      </c>
    </row>
    <row r="21" spans="1:13" ht="30" customHeight="1">
      <c r="B21" s="13"/>
      <c r="E21" s="13"/>
      <c r="F21" s="13"/>
      <c r="G21" s="13"/>
      <c r="H21" s="13"/>
      <c r="I21" s="13"/>
      <c r="K21" s="72" t="s">
        <v>26</v>
      </c>
      <c r="L21" s="247">
        <v>376.4</v>
      </c>
    </row>
    <row r="22" spans="1:13" ht="30" customHeight="1">
      <c r="B22" s="13"/>
      <c r="E22" s="13"/>
      <c r="F22" s="13"/>
      <c r="G22" s="13"/>
      <c r="H22" s="13"/>
      <c r="I22" s="13"/>
      <c r="K22" s="167" t="s">
        <v>27</v>
      </c>
      <c r="L22" s="248">
        <v>321.2965238979067</v>
      </c>
    </row>
    <row r="23" spans="1:13" ht="30" customHeight="1">
      <c r="B23" s="13"/>
      <c r="E23" s="13"/>
      <c r="F23" s="13"/>
      <c r="G23" s="13"/>
      <c r="H23" s="13"/>
      <c r="I23" s="13"/>
      <c r="K23" s="72" t="s">
        <v>28</v>
      </c>
      <c r="L23" s="247">
        <v>497.6</v>
      </c>
    </row>
    <row r="24" spans="1:13" ht="30" customHeight="1">
      <c r="B24" s="13"/>
      <c r="C24" s="13"/>
      <c r="D24" s="13"/>
      <c r="E24" s="13"/>
      <c r="F24" s="13"/>
      <c r="G24" s="13"/>
      <c r="H24" s="13"/>
      <c r="I24" s="13"/>
    </row>
    <row r="25" spans="1:13" ht="30" customHeight="1">
      <c r="B25" s="13"/>
      <c r="C25" s="13"/>
      <c r="D25" s="13"/>
      <c r="E25" s="13"/>
      <c r="F25" s="13"/>
      <c r="G25" s="13"/>
      <c r="H25" s="13"/>
      <c r="I25" s="13"/>
    </row>
    <row r="26" spans="1:13" ht="30" customHeight="1">
      <c r="B26" s="345" t="s">
        <v>177</v>
      </c>
      <c r="C26" s="345"/>
      <c r="D26" s="345"/>
      <c r="E26" s="345"/>
      <c r="F26" s="345"/>
      <c r="G26" s="345"/>
      <c r="H26" s="345"/>
      <c r="I26" s="345"/>
      <c r="J26" s="345"/>
      <c r="K26" s="345"/>
      <c r="L26" s="345"/>
    </row>
    <row r="27" spans="1:13" ht="30" customHeight="1">
      <c r="B27" s="347" t="s">
        <v>222</v>
      </c>
      <c r="C27" s="347"/>
      <c r="D27" s="347"/>
      <c r="E27" s="347"/>
      <c r="F27" s="347"/>
      <c r="G27" s="347"/>
      <c r="H27" s="347"/>
      <c r="I27" s="347"/>
      <c r="J27" s="347"/>
      <c r="K27" s="347"/>
      <c r="L27" s="347"/>
    </row>
    <row r="28" spans="1:13" ht="30" customHeight="1">
      <c r="B28" s="65"/>
      <c r="C28" s="13"/>
      <c r="D28" s="13"/>
      <c r="E28" s="13"/>
      <c r="F28" s="13"/>
      <c r="G28" s="13"/>
      <c r="H28" s="13"/>
      <c r="I28" s="13"/>
      <c r="J28" s="13"/>
    </row>
    <row r="29" spans="1:13" s="255" customFormat="1" ht="30" customHeight="1">
      <c r="B29" s="253" t="s">
        <v>213</v>
      </c>
      <c r="C29" s="254"/>
      <c r="D29" s="254"/>
      <c r="E29" s="254"/>
      <c r="G29" s="256"/>
      <c r="H29" s="256"/>
      <c r="K29" s="256"/>
      <c r="L29" s="258" t="s">
        <v>220</v>
      </c>
    </row>
    <row r="30" spans="1:13" s="55" customFormat="1" ht="30" customHeight="1">
      <c r="A30" s="54"/>
      <c r="B30" s="221"/>
      <c r="C30" s="222"/>
      <c r="D30" s="222"/>
      <c r="E30" s="222"/>
      <c r="F30" s="222"/>
      <c r="G30" s="54"/>
      <c r="H30" s="54"/>
      <c r="I30" s="54"/>
      <c r="J30" s="54"/>
      <c r="K30" s="54"/>
    </row>
    <row r="31" spans="1:13" s="55" customFormat="1" ht="50" customHeight="1">
      <c r="A31" s="54"/>
      <c r="B31" s="328" t="s">
        <v>103</v>
      </c>
      <c r="C31" s="328"/>
      <c r="D31" s="328"/>
      <c r="E31" s="328"/>
      <c r="F31" s="328"/>
      <c r="G31" s="328"/>
      <c r="H31" s="328"/>
      <c r="I31" s="328"/>
      <c r="J31" s="328"/>
      <c r="K31" s="328"/>
      <c r="L31" s="328"/>
      <c r="M31" s="223"/>
    </row>
    <row r="32" spans="1:13" ht="30" customHeight="1">
      <c r="B32" s="43"/>
      <c r="C32" s="180"/>
      <c r="D32" s="180"/>
      <c r="E32" s="13"/>
      <c r="F32" s="13"/>
      <c r="G32" s="13"/>
      <c r="H32" s="13"/>
      <c r="I32" s="13"/>
      <c r="J32" s="13"/>
    </row>
    <row r="33" spans="2:10" ht="30" customHeight="1">
      <c r="B33" s="13"/>
      <c r="C33" s="13"/>
      <c r="D33" s="13"/>
      <c r="E33" s="13"/>
      <c r="F33" s="13"/>
      <c r="G33" s="13"/>
      <c r="H33" s="13"/>
      <c r="I33" s="13"/>
      <c r="J33" s="13"/>
    </row>
    <row r="34" spans="2:10" ht="30" customHeight="1">
      <c r="B34" s="13"/>
      <c r="C34" s="13"/>
      <c r="D34" s="13"/>
      <c r="E34" s="13"/>
      <c r="F34" s="13"/>
      <c r="G34" s="13"/>
      <c r="H34" s="13"/>
      <c r="I34" s="13"/>
      <c r="J34" s="13"/>
    </row>
    <row r="35" spans="2:10" ht="30" customHeight="1">
      <c r="B35" s="13"/>
      <c r="C35" s="13"/>
      <c r="D35" s="13"/>
      <c r="E35" s="13"/>
      <c r="F35" s="13"/>
      <c r="G35" s="13"/>
      <c r="H35" s="13"/>
      <c r="I35" s="13"/>
      <c r="J35" s="13"/>
    </row>
    <row r="36" spans="2:10" ht="30" customHeight="1">
      <c r="B36" s="13"/>
      <c r="C36" s="13"/>
      <c r="D36" s="13"/>
      <c r="E36" s="13"/>
      <c r="F36" s="13"/>
      <c r="G36" s="13"/>
      <c r="H36" s="13"/>
      <c r="I36" s="13"/>
      <c r="J36" s="13"/>
    </row>
    <row r="37" spans="2:10" ht="30" customHeight="1">
      <c r="B37" s="13"/>
      <c r="C37" s="13"/>
      <c r="D37" s="13"/>
      <c r="E37" s="13"/>
      <c r="F37" s="13"/>
      <c r="G37" s="13"/>
      <c r="H37" s="13"/>
      <c r="I37" s="13"/>
      <c r="J37" s="13"/>
    </row>
  </sheetData>
  <mergeCells count="6">
    <mergeCell ref="B31:L31"/>
    <mergeCell ref="B6:L6"/>
    <mergeCell ref="B5:L5"/>
    <mergeCell ref="B26:L26"/>
    <mergeCell ref="B27:L27"/>
    <mergeCell ref="K2:L2"/>
  </mergeCells>
  <phoneticPr fontId="9" type="noConversion"/>
  <hyperlinks>
    <hyperlink ref="B31" location="Índice!A1" display="Volver al índice"/>
    <hyperlink ref="L29" location="'G5'!A1" display="Siguiente   "/>
    <hyperlink ref="B29" location="G3.d!A1" display="  Atrás "/>
  </hyperlinks>
  <pageMargins left="0.75000000000000011" right="0.75000000000000011" top="1.4000000000000001" bottom="1" header="0" footer="0"/>
  <pageSetup scale="61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X27"/>
  <sheetViews>
    <sheetView showGridLines="0" workbookViewId="0"/>
  </sheetViews>
  <sheetFormatPr baseColWidth="10" defaultColWidth="12.83203125" defaultRowHeight="30" customHeight="1" x14ac:dyDescent="0"/>
  <cols>
    <col min="1" max="10" width="12.83203125" style="14"/>
    <col min="11" max="11" width="20.1640625" style="14" customWidth="1"/>
    <col min="12" max="12" width="22.5" style="14" customWidth="1"/>
    <col min="13" max="13" width="20.5" style="14" customWidth="1"/>
    <col min="14" max="16384" width="12.83203125" style="14"/>
  </cols>
  <sheetData>
    <row r="1" spans="2:50" s="134" customFormat="1" ht="30.75" customHeight="1"/>
    <row r="2" spans="2:50" s="134" customFormat="1" ht="62" customHeight="1">
      <c r="D2" s="25"/>
      <c r="F2" s="28"/>
      <c r="G2" s="25"/>
      <c r="H2" s="25"/>
      <c r="L2" s="335" t="s">
        <v>257</v>
      </c>
      <c r="M2" s="335"/>
      <c r="N2" s="29"/>
      <c r="P2" s="28"/>
    </row>
    <row r="3" spans="2:50" s="134" customFormat="1" ht="30.75" customHeight="1">
      <c r="C3" s="24"/>
      <c r="D3" s="24"/>
      <c r="E3" s="24"/>
      <c r="J3" s="26"/>
      <c r="K3" s="26"/>
      <c r="L3" s="26"/>
      <c r="M3" s="26"/>
    </row>
    <row r="4" spans="2:50" s="30" customFormat="1" ht="30" customHeight="1">
      <c r="Z4" s="31"/>
      <c r="AA4" s="31"/>
      <c r="AB4" s="31"/>
      <c r="AC4" s="31"/>
      <c r="AD4" s="31"/>
      <c r="AE4" s="31"/>
      <c r="AF4" s="31"/>
      <c r="AG4" s="31"/>
      <c r="AH4" s="31"/>
      <c r="AI4" s="32"/>
      <c r="AJ4" s="32"/>
    </row>
    <row r="5" spans="2:50" s="262" customFormat="1" ht="60" customHeight="1">
      <c r="B5" s="330" t="s">
        <v>86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4"/>
      <c r="AO5" s="264"/>
      <c r="AP5" s="263"/>
      <c r="AQ5" s="263"/>
      <c r="AR5" s="263"/>
      <c r="AS5" s="263"/>
      <c r="AT5" s="263"/>
      <c r="AU5" s="265"/>
      <c r="AV5" s="265"/>
      <c r="AW5" s="265"/>
    </row>
    <row r="6" spans="2:50" s="266" customFormat="1" ht="30" customHeight="1">
      <c r="B6" s="331" t="s">
        <v>218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69"/>
      <c r="AK6" s="269"/>
      <c r="AL6" s="269"/>
      <c r="AM6" s="269"/>
      <c r="AN6" s="264"/>
      <c r="AO6" s="264"/>
      <c r="AP6" s="269"/>
      <c r="AQ6" s="269"/>
      <c r="AR6" s="269"/>
      <c r="AS6" s="269"/>
      <c r="AT6" s="269"/>
      <c r="AU6" s="268"/>
      <c r="AV6" s="268"/>
      <c r="AW6" s="268"/>
      <c r="AX6" s="268"/>
    </row>
    <row r="7" spans="2:50" ht="30" customHeight="1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126"/>
      <c r="AK7" s="126"/>
      <c r="AL7" s="126"/>
      <c r="AM7" s="126"/>
      <c r="AN7" s="32"/>
      <c r="AO7" s="32"/>
      <c r="AP7" s="126"/>
      <c r="AQ7" s="126"/>
      <c r="AR7" s="126"/>
      <c r="AS7" s="126"/>
      <c r="AT7" s="126"/>
      <c r="AU7" s="38"/>
      <c r="AV7" s="38"/>
      <c r="AW7" s="38"/>
      <c r="AX7" s="38"/>
    </row>
    <row r="12" spans="2:50" ht="50" customHeight="1">
      <c r="L12" s="184" t="s">
        <v>4</v>
      </c>
      <c r="M12" s="184" t="s">
        <v>5</v>
      </c>
    </row>
    <row r="13" spans="2:50" ht="50" customHeight="1">
      <c r="K13" s="184" t="s">
        <v>72</v>
      </c>
      <c r="L13" s="16">
        <v>606</v>
      </c>
      <c r="M13" s="16">
        <v>164</v>
      </c>
    </row>
    <row r="21" spans="1:13" ht="25" customHeight="1">
      <c r="B21" s="345" t="s">
        <v>177</v>
      </c>
      <c r="C21" s="345"/>
      <c r="D21" s="345"/>
      <c r="E21" s="345"/>
      <c r="F21" s="345"/>
      <c r="G21" s="345"/>
      <c r="H21" s="345"/>
      <c r="I21" s="345"/>
      <c r="J21" s="345"/>
      <c r="K21" s="345"/>
      <c r="L21" s="345"/>
      <c r="M21" s="345"/>
    </row>
    <row r="22" spans="1:13" ht="25" customHeight="1">
      <c r="B22" s="347" t="s">
        <v>219</v>
      </c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</row>
    <row r="23" spans="1:13" ht="30" customHeight="1">
      <c r="B23" s="65"/>
    </row>
    <row r="24" spans="1:13" s="255" customFormat="1" ht="30" customHeight="1">
      <c r="B24" s="253" t="s">
        <v>216</v>
      </c>
      <c r="C24" s="254"/>
      <c r="D24" s="254"/>
      <c r="E24" s="254"/>
      <c r="G24" s="256"/>
      <c r="H24" s="256"/>
      <c r="K24" s="256"/>
      <c r="M24" s="253" t="s">
        <v>220</v>
      </c>
    </row>
    <row r="25" spans="1:13" s="55" customFormat="1" ht="30" customHeight="1">
      <c r="A25" s="54"/>
      <c r="B25" s="221"/>
      <c r="C25" s="222"/>
      <c r="D25" s="222"/>
      <c r="E25" s="222"/>
      <c r="F25" s="222"/>
      <c r="G25" s="54"/>
      <c r="H25" s="54"/>
      <c r="I25" s="54"/>
      <c r="J25" s="54"/>
      <c r="K25" s="54"/>
    </row>
    <row r="26" spans="1:13" s="55" customFormat="1" ht="50" customHeight="1">
      <c r="A26" s="54"/>
      <c r="B26" s="328" t="s">
        <v>103</v>
      </c>
      <c r="C26" s="328"/>
      <c r="D26" s="328"/>
      <c r="E26" s="328"/>
      <c r="F26" s="328"/>
      <c r="G26" s="328"/>
      <c r="H26" s="328"/>
      <c r="I26" s="328"/>
      <c r="J26" s="328"/>
      <c r="K26" s="328"/>
      <c r="L26" s="328"/>
      <c r="M26" s="328"/>
    </row>
    <row r="27" spans="1:13" ht="30" customHeight="1">
      <c r="B27" s="43"/>
    </row>
  </sheetData>
  <mergeCells count="6">
    <mergeCell ref="B26:M26"/>
    <mergeCell ref="B21:M21"/>
    <mergeCell ref="B22:M22"/>
    <mergeCell ref="B5:M5"/>
    <mergeCell ref="B6:M6"/>
    <mergeCell ref="L2:M2"/>
  </mergeCells>
  <phoneticPr fontId="9" type="noConversion"/>
  <hyperlinks>
    <hyperlink ref="B26" location="Índice!A1" display="Volver al índice"/>
    <hyperlink ref="M24" location="'G6'!A1" display="Siguiente   "/>
    <hyperlink ref="B24" location="'G4'!A1" display="  Atrás "/>
  </hyperlinks>
  <pageMargins left="0.75000000000000011" right="0.75000000000000011" top="1.4000000000000001" bottom="1" header="0" footer="0"/>
  <pageSetup scale="55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Y33"/>
  <sheetViews>
    <sheetView showGridLines="0" workbookViewId="0"/>
  </sheetViews>
  <sheetFormatPr baseColWidth="10" defaultColWidth="12.83203125" defaultRowHeight="30" customHeight="1" x14ac:dyDescent="0"/>
  <cols>
    <col min="9" max="9" width="30.1640625" customWidth="1"/>
    <col min="10" max="10" width="37.5" customWidth="1"/>
  </cols>
  <sheetData>
    <row r="1" spans="2:51" s="134" customFormat="1" ht="30.75" customHeight="1"/>
    <row r="2" spans="2:51" s="134" customFormat="1" ht="62" customHeight="1">
      <c r="D2" s="25"/>
      <c r="F2" s="28"/>
      <c r="G2" s="25"/>
      <c r="H2" s="25"/>
      <c r="J2" s="28" t="s">
        <v>257</v>
      </c>
      <c r="K2" s="29"/>
      <c r="N2" s="29"/>
      <c r="P2" s="28"/>
    </row>
    <row r="3" spans="2:51" s="134" customFormat="1" ht="30.75" customHeight="1">
      <c r="C3" s="24"/>
      <c r="D3" s="24"/>
      <c r="E3" s="24"/>
      <c r="J3" s="26"/>
      <c r="K3" s="26"/>
      <c r="L3" s="26"/>
      <c r="M3" s="26"/>
    </row>
    <row r="4" spans="2:51" s="7" customFormat="1" ht="30" customHeight="1">
      <c r="AA4" s="8"/>
      <c r="AB4" s="8"/>
      <c r="AC4" s="8"/>
      <c r="AD4" s="8"/>
      <c r="AE4" s="8"/>
      <c r="AF4" s="8"/>
      <c r="AG4" s="8"/>
      <c r="AH4" s="8"/>
      <c r="AI4" s="8"/>
      <c r="AJ4" s="9"/>
      <c r="AK4" s="9"/>
    </row>
    <row r="5" spans="2:51" s="289" customFormat="1" ht="60" customHeight="1">
      <c r="B5" s="372" t="s">
        <v>86</v>
      </c>
      <c r="C5" s="372"/>
      <c r="D5" s="372"/>
      <c r="E5" s="372"/>
      <c r="F5" s="372"/>
      <c r="G5" s="372"/>
      <c r="H5" s="372"/>
      <c r="I5" s="372"/>
      <c r="J5" s="372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0"/>
      <c r="AP5" s="280"/>
      <c r="AQ5" s="287"/>
      <c r="AR5" s="287"/>
      <c r="AS5" s="287"/>
      <c r="AT5" s="287"/>
      <c r="AU5" s="287"/>
      <c r="AV5" s="288"/>
      <c r="AW5" s="288"/>
      <c r="AX5" s="288"/>
    </row>
    <row r="6" spans="2:51" s="277" customFormat="1" ht="30" customHeight="1">
      <c r="B6" s="373" t="s">
        <v>214</v>
      </c>
      <c r="C6" s="373"/>
      <c r="D6" s="373"/>
      <c r="E6" s="373"/>
      <c r="F6" s="373"/>
      <c r="G6" s="373"/>
      <c r="H6" s="373"/>
      <c r="I6" s="373"/>
      <c r="J6" s="373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9"/>
      <c r="AL6" s="279"/>
      <c r="AM6" s="279"/>
      <c r="AN6" s="279"/>
      <c r="AO6" s="280"/>
      <c r="AP6" s="280"/>
      <c r="AQ6" s="279"/>
      <c r="AR6" s="279"/>
      <c r="AS6" s="279"/>
      <c r="AT6" s="279"/>
      <c r="AU6" s="279"/>
      <c r="AV6" s="281"/>
      <c r="AW6" s="281"/>
      <c r="AX6" s="281"/>
      <c r="AY6" s="281"/>
    </row>
    <row r="7" spans="2:51" ht="30" customHeight="1">
      <c r="B7" s="1"/>
    </row>
    <row r="8" spans="2:51" ht="50" customHeight="1">
      <c r="I8" s="183" t="s">
        <v>80</v>
      </c>
      <c r="J8" s="183" t="s">
        <v>149</v>
      </c>
    </row>
    <row r="9" spans="2:51" ht="30" customHeight="1">
      <c r="I9" s="139" t="s">
        <v>15</v>
      </c>
      <c r="J9" s="164">
        <v>157</v>
      </c>
    </row>
    <row r="10" spans="2:51" ht="30" customHeight="1">
      <c r="I10" s="141" t="s">
        <v>38</v>
      </c>
      <c r="J10" s="165">
        <v>262</v>
      </c>
    </row>
    <row r="11" spans="2:51" ht="30" customHeight="1">
      <c r="I11" s="139" t="s">
        <v>16</v>
      </c>
      <c r="J11" s="164">
        <v>516</v>
      </c>
    </row>
    <row r="12" spans="2:51" ht="30" customHeight="1">
      <c r="I12" s="141" t="s">
        <v>17</v>
      </c>
      <c r="J12" s="165">
        <v>1624</v>
      </c>
    </row>
    <row r="13" spans="2:51" ht="30" customHeight="1">
      <c r="I13" s="139" t="s">
        <v>18</v>
      </c>
      <c r="J13" s="164">
        <v>195</v>
      </c>
    </row>
    <row r="14" spans="2:51" ht="30" customHeight="1">
      <c r="I14" s="141" t="s">
        <v>19</v>
      </c>
      <c r="J14" s="165">
        <v>155</v>
      </c>
    </row>
    <row r="15" spans="2:51" ht="30" customHeight="1">
      <c r="I15" s="139" t="s">
        <v>20</v>
      </c>
      <c r="J15" s="164">
        <v>195</v>
      </c>
    </row>
    <row r="16" spans="2:51" ht="30" customHeight="1">
      <c r="I16" s="141" t="s">
        <v>21</v>
      </c>
      <c r="J16" s="165">
        <v>195</v>
      </c>
    </row>
    <row r="17" spans="1:11" ht="30" customHeight="1">
      <c r="I17" s="139" t="s">
        <v>22</v>
      </c>
      <c r="J17" s="164">
        <v>205</v>
      </c>
    </row>
    <row r="18" spans="1:11" ht="30" customHeight="1">
      <c r="I18" s="141" t="s">
        <v>23</v>
      </c>
      <c r="J18" s="165">
        <v>108</v>
      </c>
    </row>
    <row r="19" spans="1:11" ht="30" customHeight="1">
      <c r="I19" s="139" t="s">
        <v>24</v>
      </c>
      <c r="J19" s="164">
        <v>149</v>
      </c>
    </row>
    <row r="20" spans="1:11" ht="30" customHeight="1">
      <c r="I20" s="141" t="s">
        <v>25</v>
      </c>
      <c r="J20" s="165">
        <v>152</v>
      </c>
    </row>
    <row r="21" spans="1:11" ht="30" customHeight="1">
      <c r="I21" s="152" t="s">
        <v>26</v>
      </c>
      <c r="J21" s="164">
        <v>298</v>
      </c>
    </row>
    <row r="22" spans="1:11" ht="30" customHeight="1">
      <c r="I22" s="141" t="s">
        <v>27</v>
      </c>
      <c r="J22" s="165">
        <v>198</v>
      </c>
    </row>
    <row r="23" spans="1:11" ht="30" customHeight="1">
      <c r="I23" s="139" t="s">
        <v>28</v>
      </c>
      <c r="J23" s="164">
        <v>160</v>
      </c>
    </row>
    <row r="24" spans="1:11" ht="30" customHeight="1">
      <c r="H24" s="2"/>
    </row>
    <row r="25" spans="1:11" ht="25" customHeight="1">
      <c r="B25" s="384" t="s">
        <v>210</v>
      </c>
      <c r="C25" s="384"/>
      <c r="D25" s="384"/>
      <c r="E25" s="384"/>
      <c r="F25" s="384"/>
      <c r="G25" s="384"/>
      <c r="H25" s="384"/>
      <c r="I25" s="384"/>
      <c r="J25" s="384"/>
    </row>
    <row r="26" spans="1:11" ht="25" customHeight="1">
      <c r="B26" s="383" t="s">
        <v>178</v>
      </c>
      <c r="C26" s="383"/>
      <c r="D26" s="383"/>
      <c r="E26" s="383"/>
      <c r="F26" s="383"/>
      <c r="G26" s="383"/>
      <c r="H26" s="383"/>
      <c r="I26" s="383"/>
      <c r="J26" s="383"/>
    </row>
    <row r="27" spans="1:11" ht="25" customHeight="1">
      <c r="B27" s="371" t="s">
        <v>215</v>
      </c>
      <c r="C27" s="371"/>
      <c r="D27" s="371"/>
      <c r="E27" s="371"/>
      <c r="F27" s="371"/>
      <c r="G27" s="371"/>
      <c r="H27" s="371"/>
      <c r="I27" s="371"/>
      <c r="J27" s="371"/>
    </row>
    <row r="28" spans="1:11" ht="30" customHeight="1">
      <c r="B28" s="6"/>
      <c r="H28" s="2"/>
      <c r="I28" s="2"/>
    </row>
    <row r="29" spans="1:11" s="255" customFormat="1" ht="30" customHeight="1">
      <c r="B29" s="253" t="s">
        <v>216</v>
      </c>
      <c r="C29" s="254"/>
      <c r="D29" s="254"/>
      <c r="E29" s="254"/>
      <c r="G29" s="256"/>
      <c r="H29" s="256"/>
      <c r="J29" s="257" t="s">
        <v>217</v>
      </c>
      <c r="K29" s="256"/>
    </row>
    <row r="30" spans="1:11" s="55" customFormat="1" ht="30" customHeight="1">
      <c r="A30" s="54"/>
      <c r="B30" s="221"/>
      <c r="C30" s="222"/>
      <c r="D30" s="222"/>
      <c r="E30" s="222"/>
      <c r="F30" s="222"/>
      <c r="G30" s="54"/>
      <c r="H30" s="54"/>
      <c r="I30" s="54"/>
      <c r="J30" s="54"/>
      <c r="K30" s="54"/>
    </row>
    <row r="31" spans="1:11" s="55" customFormat="1" ht="50" customHeight="1">
      <c r="A31" s="54"/>
      <c r="B31" s="328" t="s">
        <v>103</v>
      </c>
      <c r="C31" s="328"/>
      <c r="D31" s="328"/>
      <c r="E31" s="328"/>
      <c r="F31" s="328"/>
      <c r="G31" s="328"/>
      <c r="H31" s="328"/>
      <c r="I31" s="328"/>
      <c r="J31" s="328"/>
      <c r="K31" s="54"/>
    </row>
    <row r="32" spans="1:11" ht="30" customHeight="1">
      <c r="B32" s="5"/>
      <c r="C32" s="4"/>
    </row>
    <row r="33" spans="2:2" ht="30" customHeight="1">
      <c r="B33" s="4"/>
    </row>
  </sheetData>
  <mergeCells count="6">
    <mergeCell ref="B31:J31"/>
    <mergeCell ref="B5:J5"/>
    <mergeCell ref="B6:J6"/>
    <mergeCell ref="B27:J27"/>
    <mergeCell ref="B26:J26"/>
    <mergeCell ref="B25:J25"/>
  </mergeCells>
  <phoneticPr fontId="9" type="noConversion"/>
  <hyperlinks>
    <hyperlink ref="B31" location="Índice!A1" display="Volver al índice"/>
    <hyperlink ref="J29" location="'G7'!A1" display="Siguiente   "/>
    <hyperlink ref="B29" location="'G5'!A1" display="  Atrás "/>
  </hyperlinks>
  <pageMargins left="0.75000000000000011" right="0.75000000000000011" top="1.4000000000000001" bottom="1" header="0" footer="0"/>
  <pageSetup scale="62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X29"/>
  <sheetViews>
    <sheetView showGridLines="0" workbookViewId="0"/>
  </sheetViews>
  <sheetFormatPr baseColWidth="10" defaultColWidth="12.83203125" defaultRowHeight="30" customHeight="1" x14ac:dyDescent="0"/>
  <cols>
    <col min="1" max="10" width="12.83203125" style="14"/>
    <col min="11" max="11" width="16" style="14" customWidth="1"/>
    <col min="12" max="12" width="37.6640625" style="14" customWidth="1"/>
    <col min="13" max="16384" width="12.83203125" style="14"/>
  </cols>
  <sheetData>
    <row r="1" spans="2:50" s="134" customFormat="1" ht="30.75" customHeight="1"/>
    <row r="2" spans="2:50" s="134" customFormat="1" ht="62" customHeight="1">
      <c r="D2" s="25"/>
      <c r="F2" s="28"/>
      <c r="G2" s="25"/>
      <c r="H2" s="25"/>
      <c r="K2" s="29"/>
      <c r="L2" s="28" t="s">
        <v>257</v>
      </c>
      <c r="N2" s="29"/>
      <c r="P2" s="28"/>
    </row>
    <row r="3" spans="2:50" s="134" customFormat="1" ht="30.75" customHeight="1">
      <c r="C3" s="24"/>
      <c r="D3" s="24"/>
      <c r="E3" s="24"/>
      <c r="J3" s="26"/>
      <c r="K3" s="26"/>
      <c r="L3" s="26"/>
      <c r="M3" s="26"/>
    </row>
    <row r="4" spans="2:50" s="30" customFormat="1" ht="30" customHeight="1">
      <c r="Z4" s="31"/>
      <c r="AA4" s="31"/>
      <c r="AB4" s="31"/>
      <c r="AC4" s="31"/>
      <c r="AD4" s="31"/>
      <c r="AE4" s="31"/>
      <c r="AF4" s="31"/>
      <c r="AG4" s="31"/>
      <c r="AH4" s="31"/>
      <c r="AI4" s="32"/>
      <c r="AJ4" s="32"/>
    </row>
    <row r="5" spans="2:50" s="262" customFormat="1" ht="60" customHeight="1">
      <c r="B5" s="330" t="s">
        <v>86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4"/>
      <c r="AO5" s="264"/>
      <c r="AP5" s="263"/>
      <c r="AQ5" s="263"/>
      <c r="AR5" s="263"/>
      <c r="AS5" s="263"/>
      <c r="AT5" s="263"/>
      <c r="AU5" s="265"/>
      <c r="AV5" s="265"/>
      <c r="AW5" s="265"/>
    </row>
    <row r="6" spans="2:50" s="266" customFormat="1" ht="30" customHeight="1">
      <c r="B6" s="331" t="s">
        <v>211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69"/>
      <c r="AK6" s="269"/>
      <c r="AL6" s="269"/>
      <c r="AM6" s="269"/>
      <c r="AN6" s="264"/>
      <c r="AO6" s="264"/>
      <c r="AP6" s="269"/>
      <c r="AQ6" s="269"/>
      <c r="AR6" s="269"/>
      <c r="AS6" s="269"/>
      <c r="AT6" s="269"/>
      <c r="AU6" s="268"/>
      <c r="AV6" s="268"/>
      <c r="AW6" s="268"/>
      <c r="AX6" s="268"/>
    </row>
    <row r="7" spans="2:50" ht="30" customHeight="1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126"/>
      <c r="AK7" s="126"/>
      <c r="AL7" s="126"/>
      <c r="AM7" s="126"/>
      <c r="AN7" s="32"/>
      <c r="AO7" s="32"/>
      <c r="AP7" s="126"/>
      <c r="AQ7" s="126"/>
      <c r="AR7" s="126"/>
      <c r="AS7" s="126"/>
      <c r="AT7" s="126"/>
      <c r="AU7" s="38"/>
      <c r="AV7" s="38"/>
      <c r="AW7" s="38"/>
      <c r="AX7" s="38"/>
    </row>
    <row r="8" spans="2:50" ht="30" customHeight="1"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126"/>
      <c r="AK8" s="126"/>
      <c r="AL8" s="126"/>
      <c r="AM8" s="126"/>
      <c r="AN8" s="32"/>
      <c r="AO8" s="32"/>
      <c r="AP8" s="126"/>
      <c r="AQ8" s="126"/>
      <c r="AR8" s="126"/>
      <c r="AS8" s="126"/>
      <c r="AT8" s="126"/>
      <c r="AU8" s="38"/>
      <c r="AV8" s="38"/>
      <c r="AW8" s="38"/>
      <c r="AX8" s="38"/>
    </row>
    <row r="9" spans="2:50" ht="30" customHeight="1"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126"/>
      <c r="AK9" s="126"/>
      <c r="AL9" s="126"/>
      <c r="AM9" s="126"/>
      <c r="AN9" s="32"/>
      <c r="AO9" s="32"/>
      <c r="AP9" s="126"/>
      <c r="AQ9" s="126"/>
      <c r="AR9" s="126"/>
      <c r="AS9" s="126"/>
      <c r="AT9" s="126"/>
      <c r="AU9" s="38"/>
      <c r="AV9" s="38"/>
      <c r="AW9" s="38"/>
      <c r="AX9" s="38"/>
    </row>
    <row r="10" spans="2:50" ht="50" customHeight="1">
      <c r="K10" s="182" t="s">
        <v>40</v>
      </c>
      <c r="L10" s="182" t="s">
        <v>106</v>
      </c>
    </row>
    <row r="11" spans="2:50" ht="30" customHeight="1">
      <c r="B11" s="156"/>
      <c r="K11" s="53" t="s">
        <v>42</v>
      </c>
      <c r="L11" s="249">
        <v>10.38</v>
      </c>
    </row>
    <row r="12" spans="2:50" ht="30" customHeight="1">
      <c r="K12" s="160" t="s">
        <v>43</v>
      </c>
      <c r="L12" s="250">
        <v>10.31</v>
      </c>
    </row>
    <row r="13" spans="2:50" ht="30" customHeight="1">
      <c r="K13" s="53" t="s">
        <v>67</v>
      </c>
      <c r="L13" s="249">
        <v>10.01</v>
      </c>
    </row>
    <row r="14" spans="2:50" ht="30" customHeight="1">
      <c r="K14" s="160" t="s">
        <v>48</v>
      </c>
      <c r="L14" s="250">
        <v>10.41</v>
      </c>
    </row>
    <row r="18" spans="2:13" ht="30" customHeight="1">
      <c r="B18" s="13"/>
    </row>
    <row r="19" spans="2:13" ht="30" customHeight="1">
      <c r="B19" s="13"/>
    </row>
    <row r="22" spans="2:13" ht="30" customHeight="1">
      <c r="B22" s="378" t="s">
        <v>212</v>
      </c>
      <c r="C22" s="378"/>
      <c r="D22" s="378"/>
      <c r="E22" s="378"/>
      <c r="F22" s="378"/>
      <c r="G22" s="378"/>
      <c r="H22" s="378"/>
      <c r="I22" s="378"/>
      <c r="J22" s="378"/>
      <c r="K22" s="378"/>
      <c r="L22" s="378"/>
    </row>
    <row r="23" spans="2:13" ht="30" customHeight="1">
      <c r="B23" s="13"/>
    </row>
    <row r="24" spans="2:13" s="254" customFormat="1" ht="30.75" customHeight="1">
      <c r="B24" s="253" t="s">
        <v>213</v>
      </c>
      <c r="H24" s="363"/>
      <c r="I24" s="363"/>
    </row>
    <row r="25" spans="2:13" ht="30" customHeight="1">
      <c r="B25" s="13"/>
      <c r="C25" s="13"/>
      <c r="D25" s="13"/>
      <c r="E25" s="13"/>
      <c r="F25" s="13"/>
      <c r="G25" s="13"/>
      <c r="H25" s="13"/>
      <c r="I25" s="13"/>
    </row>
    <row r="26" spans="2:13" ht="50" customHeight="1">
      <c r="B26" s="385" t="s">
        <v>103</v>
      </c>
      <c r="C26" s="385"/>
      <c r="D26" s="385"/>
      <c r="E26" s="385"/>
      <c r="F26" s="385"/>
      <c r="G26" s="385"/>
      <c r="H26" s="385"/>
      <c r="I26" s="385"/>
      <c r="J26" s="385"/>
      <c r="K26" s="385"/>
      <c r="L26" s="385"/>
      <c r="M26" s="181"/>
    </row>
    <row r="28" spans="2:13" ht="30" customHeight="1">
      <c r="B28" s="42"/>
    </row>
    <row r="29" spans="2:13" ht="30" customHeight="1">
      <c r="B29" s="43"/>
    </row>
  </sheetData>
  <mergeCells count="5">
    <mergeCell ref="B6:L6"/>
    <mergeCell ref="B5:L5"/>
    <mergeCell ref="B22:L22"/>
    <mergeCell ref="H24:I24"/>
    <mergeCell ref="B26:L26"/>
  </mergeCells>
  <phoneticPr fontId="9" type="noConversion"/>
  <hyperlinks>
    <hyperlink ref="B26" location="Índice!A1" display="Volver al índice"/>
    <hyperlink ref="B24" location="'G6'!A1" display="  Atrás "/>
  </hyperlinks>
  <pageMargins left="0.75000000000000011" right="0.75000000000000011" top="1.4000000000000001" bottom="1" header="0" footer="0"/>
  <pageSetup scale="58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I35"/>
  <sheetViews>
    <sheetView showGridLines="0" workbookViewId="0"/>
  </sheetViews>
  <sheetFormatPr baseColWidth="10" defaultColWidth="12.83203125" defaultRowHeight="30" customHeight="1" x14ac:dyDescent="0"/>
  <cols>
    <col min="1" max="1" width="12.83203125" style="14"/>
    <col min="2" max="2" width="25.5" style="14" customWidth="1"/>
    <col min="3" max="3" width="18.6640625" style="14" customWidth="1"/>
    <col min="4" max="16384" width="12.83203125" style="14"/>
  </cols>
  <sheetData>
    <row r="1" spans="2:35" s="23" customFormat="1" ht="30.75" customHeight="1"/>
    <row r="2" spans="2:35" s="23" customFormat="1" ht="62" customHeight="1">
      <c r="B2" s="24"/>
      <c r="D2" s="25"/>
      <c r="F2" s="27"/>
      <c r="G2" s="25"/>
      <c r="H2" s="25"/>
      <c r="K2" s="29"/>
      <c r="L2" s="335" t="s">
        <v>257</v>
      </c>
      <c r="M2" s="335"/>
      <c r="N2" s="335"/>
    </row>
    <row r="3" spans="2:35" s="23" customFormat="1" ht="30.75" customHeight="1">
      <c r="B3" s="24"/>
      <c r="C3" s="24"/>
      <c r="D3" s="24"/>
      <c r="E3" s="24"/>
      <c r="J3" s="26"/>
      <c r="K3" s="26"/>
      <c r="L3" s="26"/>
      <c r="M3" s="26"/>
    </row>
    <row r="4" spans="2:35" s="30" customFormat="1" ht="30" customHeight="1">
      <c r="K4" s="31"/>
      <c r="L4" s="31"/>
      <c r="M4" s="31"/>
      <c r="N4" s="31"/>
      <c r="O4" s="31"/>
      <c r="P4" s="31"/>
      <c r="Q4" s="31"/>
      <c r="R4" s="31"/>
      <c r="S4" s="31"/>
      <c r="T4" s="32"/>
      <c r="U4" s="32"/>
    </row>
    <row r="5" spans="2:35" s="270" customFormat="1" ht="60" customHeight="1">
      <c r="B5" s="330" t="s">
        <v>86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71"/>
      <c r="Z5" s="271"/>
      <c r="AA5" s="251"/>
      <c r="AB5" s="251"/>
      <c r="AC5" s="251"/>
      <c r="AD5" s="251"/>
      <c r="AE5" s="251"/>
    </row>
    <row r="6" spans="2:35" s="266" customFormat="1" ht="30" customHeight="1">
      <c r="B6" s="331" t="s">
        <v>254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252"/>
      <c r="P6" s="252"/>
      <c r="Q6" s="252"/>
      <c r="R6" s="252"/>
      <c r="S6" s="252"/>
      <c r="T6" s="252"/>
      <c r="U6" s="267"/>
      <c r="V6" s="267"/>
      <c r="W6" s="267"/>
      <c r="X6" s="267"/>
      <c r="Y6" s="264"/>
      <c r="Z6" s="264"/>
      <c r="AA6" s="267"/>
      <c r="AB6" s="267"/>
      <c r="AC6" s="267"/>
      <c r="AD6" s="267"/>
      <c r="AE6" s="267"/>
      <c r="AF6" s="268"/>
      <c r="AG6" s="268"/>
      <c r="AH6" s="268"/>
      <c r="AI6" s="268"/>
    </row>
    <row r="7" spans="2:35" ht="30" customHeight="1"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2:35" ht="30" customHeight="1">
      <c r="B8" s="336" t="s">
        <v>80</v>
      </c>
      <c r="C8" s="336" t="s">
        <v>40</v>
      </c>
      <c r="D8" s="336" t="s">
        <v>4</v>
      </c>
      <c r="E8" s="336"/>
      <c r="F8" s="336"/>
      <c r="G8" s="336"/>
      <c r="H8" s="336"/>
      <c r="I8" s="336" t="s">
        <v>5</v>
      </c>
      <c r="J8" s="336"/>
      <c r="K8" s="336"/>
      <c r="L8" s="336"/>
      <c r="M8" s="336"/>
      <c r="N8" s="336"/>
    </row>
    <row r="9" spans="2:35" ht="30" customHeight="1">
      <c r="B9" s="337"/>
      <c r="C9" s="336"/>
      <c r="D9" s="200" t="s">
        <v>6</v>
      </c>
      <c r="E9" s="200" t="s">
        <v>7</v>
      </c>
      <c r="F9" s="200" t="s">
        <v>8</v>
      </c>
      <c r="G9" s="200" t="s">
        <v>9</v>
      </c>
      <c r="H9" s="200" t="s">
        <v>10</v>
      </c>
      <c r="I9" s="200" t="s">
        <v>11</v>
      </c>
      <c r="J9" s="200" t="s">
        <v>7</v>
      </c>
      <c r="K9" s="200" t="s">
        <v>12</v>
      </c>
      <c r="L9" s="200" t="s">
        <v>13</v>
      </c>
      <c r="M9" s="200" t="s">
        <v>10</v>
      </c>
      <c r="N9" s="200" t="s">
        <v>14</v>
      </c>
    </row>
    <row r="10" spans="2:35" ht="30" customHeight="1">
      <c r="B10" s="52" t="s">
        <v>192</v>
      </c>
      <c r="C10" s="52" t="s">
        <v>42</v>
      </c>
      <c r="D10" s="245"/>
      <c r="E10" s="245"/>
      <c r="F10" s="51"/>
      <c r="G10" s="51"/>
      <c r="H10" s="245"/>
      <c r="I10" s="51"/>
      <c r="J10" s="51"/>
      <c r="K10" s="245"/>
      <c r="L10" s="51"/>
      <c r="M10" s="51"/>
      <c r="N10" s="245"/>
    </row>
    <row r="11" spans="2:35" ht="30" customHeight="1">
      <c r="B11" s="52" t="s">
        <v>193</v>
      </c>
      <c r="C11" s="52" t="s">
        <v>44</v>
      </c>
      <c r="D11" s="245"/>
      <c r="E11" s="51"/>
      <c r="F11" s="51"/>
      <c r="G11" s="51"/>
      <c r="H11" s="51"/>
      <c r="I11" s="245"/>
      <c r="J11" s="51"/>
      <c r="K11" s="245"/>
      <c r="L11" s="245"/>
      <c r="M11" s="51"/>
      <c r="N11" s="51"/>
    </row>
    <row r="12" spans="2:35" ht="30" customHeight="1">
      <c r="B12" s="52" t="s">
        <v>16</v>
      </c>
      <c r="C12" s="52" t="s">
        <v>41</v>
      </c>
      <c r="D12" s="245"/>
      <c r="E12" s="51"/>
      <c r="F12" s="51"/>
      <c r="G12" s="51"/>
      <c r="H12" s="51"/>
      <c r="I12" s="51"/>
      <c r="J12" s="51"/>
      <c r="K12" s="245"/>
      <c r="L12" s="51"/>
      <c r="M12" s="51"/>
      <c r="N12" s="245"/>
    </row>
    <row r="13" spans="2:35" ht="30" customHeight="1">
      <c r="B13" s="52" t="s">
        <v>17</v>
      </c>
      <c r="C13" s="52" t="s">
        <v>49</v>
      </c>
      <c r="D13" s="245"/>
      <c r="E13" s="51"/>
      <c r="F13" s="51"/>
      <c r="G13" s="51"/>
      <c r="H13" s="51"/>
      <c r="I13" s="245"/>
      <c r="J13" s="51"/>
      <c r="K13" s="245"/>
      <c r="L13" s="51"/>
      <c r="M13" s="51"/>
      <c r="N13" s="245"/>
    </row>
    <row r="14" spans="2:35" ht="30" customHeight="1">
      <c r="B14" s="52" t="s">
        <v>18</v>
      </c>
      <c r="C14" s="52" t="s">
        <v>46</v>
      </c>
      <c r="D14" s="245"/>
      <c r="E14" s="51"/>
      <c r="F14" s="245"/>
      <c r="G14" s="245"/>
      <c r="H14" s="245"/>
      <c r="I14" s="245"/>
      <c r="J14" s="51"/>
      <c r="K14" s="245"/>
      <c r="L14" s="245"/>
      <c r="M14" s="245"/>
      <c r="N14" s="245"/>
    </row>
    <row r="15" spans="2:35" ht="30" customHeight="1">
      <c r="B15" s="52" t="s">
        <v>194</v>
      </c>
      <c r="C15" s="52" t="s">
        <v>42</v>
      </c>
      <c r="D15" s="245"/>
      <c r="E15" s="245"/>
      <c r="F15" s="51"/>
      <c r="G15" s="51"/>
      <c r="H15" s="51"/>
      <c r="I15" s="51"/>
      <c r="J15" s="51"/>
      <c r="K15" s="245"/>
      <c r="L15" s="51"/>
      <c r="M15" s="51"/>
      <c r="N15" s="51"/>
    </row>
    <row r="16" spans="2:35" ht="30" customHeight="1">
      <c r="B16" s="52" t="s">
        <v>20</v>
      </c>
      <c r="C16" s="52" t="s">
        <v>46</v>
      </c>
      <c r="D16" s="245"/>
      <c r="E16" s="51"/>
      <c r="F16" s="51"/>
      <c r="G16" s="51"/>
      <c r="H16" s="51"/>
      <c r="I16" s="51"/>
      <c r="J16" s="51"/>
      <c r="K16" s="245"/>
      <c r="L16" s="51"/>
      <c r="M16" s="51"/>
      <c r="N16" s="245"/>
    </row>
    <row r="17" spans="2:14" ht="30" customHeight="1">
      <c r="B17" s="52" t="s">
        <v>21</v>
      </c>
      <c r="C17" s="52" t="s">
        <v>46</v>
      </c>
      <c r="D17" s="245"/>
      <c r="E17" s="51"/>
      <c r="F17" s="51"/>
      <c r="G17" s="51"/>
      <c r="H17" s="51"/>
      <c r="I17" s="51"/>
      <c r="J17" s="51"/>
      <c r="K17" s="245"/>
      <c r="L17" s="51"/>
      <c r="M17" s="51"/>
      <c r="N17" s="51"/>
    </row>
    <row r="18" spans="2:14" ht="30" customHeight="1">
      <c r="B18" s="52" t="s">
        <v>22</v>
      </c>
      <c r="C18" s="52" t="s">
        <v>67</v>
      </c>
      <c r="D18" s="245"/>
      <c r="E18" s="51"/>
      <c r="F18" s="245"/>
      <c r="G18" s="245"/>
      <c r="H18" s="245"/>
      <c r="I18" s="245"/>
      <c r="J18" s="51"/>
      <c r="K18" s="245"/>
      <c r="L18" s="245"/>
      <c r="M18" s="245"/>
      <c r="N18" s="51"/>
    </row>
    <row r="19" spans="2:14" ht="30" customHeight="1">
      <c r="B19" s="52" t="s">
        <v>23</v>
      </c>
      <c r="C19" s="52" t="s">
        <v>48</v>
      </c>
      <c r="D19" s="245"/>
      <c r="E19" s="51"/>
      <c r="F19" s="245"/>
      <c r="G19" s="51"/>
      <c r="H19" s="51"/>
      <c r="I19" s="51"/>
      <c r="J19" s="51"/>
      <c r="K19" s="245"/>
      <c r="L19" s="51"/>
      <c r="M19" s="51"/>
      <c r="N19" s="51"/>
    </row>
    <row r="20" spans="2:14" ht="30" customHeight="1">
      <c r="B20" s="52" t="s">
        <v>195</v>
      </c>
      <c r="C20" s="52" t="s">
        <v>42</v>
      </c>
      <c r="D20" s="245"/>
      <c r="E20" s="245"/>
      <c r="F20" s="51"/>
      <c r="G20" s="51"/>
      <c r="H20" s="245"/>
      <c r="I20" s="51"/>
      <c r="J20" s="51"/>
      <c r="K20" s="245"/>
      <c r="L20" s="51"/>
      <c r="M20" s="51"/>
      <c r="N20" s="245"/>
    </row>
    <row r="21" spans="2:14" ht="30" customHeight="1">
      <c r="B21" s="52" t="s">
        <v>196</v>
      </c>
      <c r="C21" s="52" t="s">
        <v>42</v>
      </c>
      <c r="D21" s="245"/>
      <c r="E21" s="245"/>
      <c r="F21" s="245"/>
      <c r="G21" s="51"/>
      <c r="H21" s="245"/>
      <c r="I21" s="245"/>
      <c r="J21" s="245"/>
      <c r="K21" s="245"/>
      <c r="L21" s="51"/>
      <c r="M21" s="51"/>
      <c r="N21" s="245"/>
    </row>
    <row r="22" spans="2:14" ht="30" customHeight="1">
      <c r="B22" s="52" t="s">
        <v>26</v>
      </c>
      <c r="C22" s="52" t="s">
        <v>45</v>
      </c>
      <c r="D22" s="245"/>
      <c r="E22" s="51"/>
      <c r="F22" s="245"/>
      <c r="G22" s="51"/>
      <c r="H22" s="51"/>
      <c r="I22" s="51"/>
      <c r="J22" s="51"/>
      <c r="K22" s="245"/>
      <c r="L22" s="51"/>
      <c r="M22" s="51"/>
      <c r="N22" s="51"/>
    </row>
    <row r="23" spans="2:14" ht="30" customHeight="1">
      <c r="B23" s="52" t="s">
        <v>27</v>
      </c>
      <c r="C23" s="52" t="s">
        <v>43</v>
      </c>
      <c r="D23" s="245"/>
      <c r="E23" s="51"/>
      <c r="F23" s="245"/>
      <c r="G23" s="245"/>
      <c r="H23" s="245"/>
      <c r="I23" s="245"/>
      <c r="J23" s="51"/>
      <c r="K23" s="245"/>
      <c r="L23" s="51"/>
      <c r="M23" s="51"/>
      <c r="N23" s="245"/>
    </row>
    <row r="24" spans="2:14" ht="30" customHeight="1">
      <c r="B24" s="53" t="s">
        <v>197</v>
      </c>
      <c r="C24" s="53" t="s">
        <v>42</v>
      </c>
      <c r="D24" s="245"/>
      <c r="E24" s="245"/>
      <c r="F24" s="51"/>
      <c r="G24" s="51"/>
      <c r="H24" s="245"/>
      <c r="I24" s="51"/>
      <c r="J24" s="51"/>
      <c r="K24" s="245"/>
      <c r="L24" s="51"/>
      <c r="M24" s="51"/>
      <c r="N24" s="245"/>
    </row>
    <row r="25" spans="2:14" s="33" customFormat="1" ht="30" customHeight="1"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39"/>
    </row>
    <row r="26" spans="2:14" ht="25" customHeight="1">
      <c r="B26" s="339" t="s">
        <v>198</v>
      </c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</row>
    <row r="27" spans="2:14" ht="25" customHeight="1">
      <c r="B27" s="340" t="s">
        <v>199</v>
      </c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</row>
    <row r="28" spans="2:14" ht="25" customHeight="1">
      <c r="B28" s="341" t="s">
        <v>163</v>
      </c>
      <c r="C28" s="341"/>
      <c r="D28" s="341"/>
      <c r="E28" s="341"/>
      <c r="F28" s="341"/>
      <c r="G28" s="341"/>
      <c r="H28" s="341"/>
      <c r="I28" s="341"/>
      <c r="J28" s="341"/>
      <c r="K28" s="341"/>
      <c r="L28" s="341"/>
      <c r="M28" s="341"/>
      <c r="N28" s="341"/>
    </row>
    <row r="29" spans="2:14" ht="25" customHeight="1">
      <c r="B29" s="341" t="s">
        <v>164</v>
      </c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41"/>
    </row>
    <row r="30" spans="2:14" ht="25" customHeight="1">
      <c r="B30" s="342" t="s">
        <v>230</v>
      </c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2"/>
    </row>
    <row r="31" spans="2:14" ht="30" customHeight="1"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</row>
    <row r="32" spans="2:14" s="255" customFormat="1" ht="30" customHeight="1">
      <c r="B32" s="253" t="s">
        <v>216</v>
      </c>
      <c r="C32" s="254"/>
      <c r="D32" s="254"/>
      <c r="E32" s="254"/>
      <c r="G32" s="256"/>
      <c r="H32" s="256"/>
      <c r="K32" s="256"/>
      <c r="M32" s="338" t="s">
        <v>217</v>
      </c>
      <c r="N32" s="338"/>
    </row>
    <row r="33" spans="1:26" s="55" customFormat="1" ht="30" customHeight="1">
      <c r="A33" s="54"/>
      <c r="B33" s="221"/>
      <c r="C33" s="222"/>
      <c r="D33" s="222"/>
      <c r="E33" s="222"/>
      <c r="F33" s="222"/>
      <c r="G33" s="54"/>
      <c r="H33" s="54"/>
      <c r="I33" s="54"/>
      <c r="J33" s="54"/>
      <c r="K33" s="54"/>
    </row>
    <row r="34" spans="1:26" s="55" customFormat="1" ht="50" customHeight="1">
      <c r="A34" s="54"/>
      <c r="B34" s="328" t="s">
        <v>103</v>
      </c>
      <c r="C34" s="328"/>
      <c r="D34" s="328"/>
      <c r="E34" s="328"/>
      <c r="F34" s="328"/>
      <c r="G34" s="328"/>
      <c r="H34" s="328"/>
      <c r="I34" s="328"/>
      <c r="J34" s="328"/>
      <c r="K34" s="328"/>
      <c r="L34" s="328"/>
      <c r="M34" s="328"/>
      <c r="N34" s="328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7"/>
    </row>
    <row r="35" spans="1:26" ht="30" customHeight="1">
      <c r="B35" s="50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</row>
  </sheetData>
  <mergeCells count="14">
    <mergeCell ref="M32:N32"/>
    <mergeCell ref="B34:N34"/>
    <mergeCell ref="B26:N26"/>
    <mergeCell ref="B27:N27"/>
    <mergeCell ref="B28:N28"/>
    <mergeCell ref="B29:N29"/>
    <mergeCell ref="B30:N30"/>
    <mergeCell ref="L2:N2"/>
    <mergeCell ref="B8:B9"/>
    <mergeCell ref="D8:H8"/>
    <mergeCell ref="I8:N8"/>
    <mergeCell ref="C8:C9"/>
    <mergeCell ref="B5:N5"/>
    <mergeCell ref="B6:N6"/>
  </mergeCells>
  <phoneticPr fontId="9" type="noConversion"/>
  <hyperlinks>
    <hyperlink ref="B34" location="Índice!A1" display="Volver al índice"/>
    <hyperlink ref="M32" location="'3'!A1" display="Siguiente   "/>
    <hyperlink ref="B32" location="'1'!A1" display="  Atrás "/>
    <hyperlink ref="N32" location="'3'!A1" display="'3'!A1"/>
  </hyperlinks>
  <pageMargins left="0.75000000000000011" right="0.75000000000000011" top="1.4000000000000001" bottom="1" header="0" footer="0"/>
  <pageSetup scale="53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28"/>
  <sheetViews>
    <sheetView showGridLines="0" workbookViewId="0"/>
  </sheetViews>
  <sheetFormatPr baseColWidth="10" defaultColWidth="12.83203125" defaultRowHeight="30" customHeight="1" x14ac:dyDescent="0"/>
  <cols>
    <col min="1" max="1" width="12.83203125" style="55"/>
    <col min="2" max="2" width="29.1640625" style="55" customWidth="1"/>
    <col min="3" max="3" width="23.6640625" style="55" customWidth="1"/>
    <col min="4" max="4" width="22" style="55" customWidth="1"/>
    <col min="5" max="5" width="17" style="55" customWidth="1"/>
    <col min="6" max="16384" width="12.83203125" style="55"/>
  </cols>
  <sheetData>
    <row r="1" spans="1:32" s="23" customFormat="1" ht="30.75" customHeight="1"/>
    <row r="2" spans="1:32" s="23" customFormat="1" ht="62" customHeight="1">
      <c r="B2" s="24"/>
      <c r="D2" s="335" t="s">
        <v>257</v>
      </c>
      <c r="E2" s="335"/>
      <c r="F2" s="29"/>
      <c r="G2" s="29"/>
      <c r="H2" s="25"/>
      <c r="K2" s="29"/>
    </row>
    <row r="3" spans="1:32" s="23" customFormat="1" ht="30.75" customHeight="1">
      <c r="B3" s="24"/>
      <c r="C3" s="24"/>
      <c r="D3" s="24"/>
      <c r="E3" s="24"/>
      <c r="J3" s="26"/>
      <c r="K3" s="26"/>
      <c r="L3" s="26"/>
      <c r="M3" s="26"/>
    </row>
    <row r="4" spans="1:32" s="30" customFormat="1" ht="30" customHeight="1">
      <c r="H4" s="31"/>
      <c r="I4" s="31"/>
      <c r="J4" s="31"/>
      <c r="K4" s="31"/>
      <c r="L4" s="31"/>
      <c r="M4" s="31"/>
      <c r="N4" s="31"/>
      <c r="O4" s="31"/>
      <c r="P4" s="31"/>
      <c r="Q4" s="32"/>
      <c r="R4" s="32"/>
    </row>
    <row r="5" spans="1:32" s="262" customFormat="1" ht="60" customHeight="1">
      <c r="B5" s="330" t="s">
        <v>86</v>
      </c>
      <c r="C5" s="330"/>
      <c r="D5" s="330"/>
      <c r="E5" s="330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4"/>
      <c r="W5" s="264"/>
      <c r="X5" s="263"/>
      <c r="Y5" s="263"/>
      <c r="Z5" s="263"/>
      <c r="AA5" s="263"/>
      <c r="AB5" s="263"/>
      <c r="AC5" s="265"/>
      <c r="AD5" s="265"/>
      <c r="AE5" s="265"/>
    </row>
    <row r="6" spans="1:32" s="266" customFormat="1" ht="30" customHeight="1">
      <c r="B6" s="331" t="s">
        <v>253</v>
      </c>
      <c r="C6" s="331"/>
      <c r="D6" s="331"/>
      <c r="E6" s="331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67"/>
      <c r="S6" s="267"/>
      <c r="T6" s="267"/>
      <c r="U6" s="267"/>
      <c r="V6" s="264"/>
      <c r="W6" s="264"/>
      <c r="X6" s="267"/>
      <c r="Y6" s="267"/>
      <c r="Z6" s="267"/>
      <c r="AA6" s="267"/>
      <c r="AB6" s="267"/>
      <c r="AC6" s="268"/>
      <c r="AD6" s="268"/>
      <c r="AE6" s="268"/>
      <c r="AF6" s="268"/>
    </row>
    <row r="7" spans="1:32" s="14" customFormat="1" ht="30" customHeight="1">
      <c r="B7" s="40"/>
      <c r="C7" s="39"/>
      <c r="D7" s="39"/>
      <c r="E7" s="39"/>
      <c r="F7" s="39"/>
      <c r="G7" s="41"/>
      <c r="H7" s="13"/>
    </row>
    <row r="8" spans="1:32" ht="30" customHeight="1">
      <c r="A8" s="54"/>
      <c r="B8" s="337" t="s">
        <v>99</v>
      </c>
      <c r="C8" s="337" t="s">
        <v>98</v>
      </c>
      <c r="D8" s="337"/>
      <c r="E8" s="337" t="s">
        <v>31</v>
      </c>
      <c r="F8" s="54"/>
      <c r="G8" s="54"/>
    </row>
    <row r="9" spans="1:32" ht="30" customHeight="1">
      <c r="A9" s="54"/>
      <c r="B9" s="337"/>
      <c r="C9" s="199" t="s">
        <v>29</v>
      </c>
      <c r="D9" s="199" t="s">
        <v>30</v>
      </c>
      <c r="E9" s="337"/>
      <c r="F9" s="54"/>
      <c r="G9" s="54"/>
    </row>
    <row r="10" spans="1:32" ht="30" customHeight="1">
      <c r="A10" s="54"/>
      <c r="B10" s="53" t="s">
        <v>32</v>
      </c>
      <c r="C10" s="58">
        <v>42210531.514812872</v>
      </c>
      <c r="D10" s="58">
        <v>2706646</v>
      </c>
      <c r="E10" s="59">
        <f t="shared" ref="E10:E15" si="0">SUM(C10:D10)</f>
        <v>44917177.514812872</v>
      </c>
      <c r="F10" s="54"/>
      <c r="G10" s="54"/>
    </row>
    <row r="11" spans="1:32" ht="30" customHeight="1">
      <c r="A11" s="54"/>
      <c r="B11" s="160" t="s">
        <v>33</v>
      </c>
      <c r="C11" s="243">
        <v>4544284</v>
      </c>
      <c r="D11" s="243">
        <v>91000</v>
      </c>
      <c r="E11" s="244">
        <f t="shared" si="0"/>
        <v>4635284</v>
      </c>
      <c r="F11" s="54"/>
      <c r="G11" s="54"/>
    </row>
    <row r="12" spans="1:32" ht="30" customHeight="1">
      <c r="A12" s="54"/>
      <c r="B12" s="53" t="s">
        <v>34</v>
      </c>
      <c r="C12" s="58">
        <v>818338</v>
      </c>
      <c r="D12" s="58">
        <v>11995955</v>
      </c>
      <c r="E12" s="59">
        <f t="shared" si="0"/>
        <v>12814293</v>
      </c>
      <c r="F12" s="54"/>
      <c r="G12" s="54"/>
    </row>
    <row r="13" spans="1:32" ht="30" customHeight="1">
      <c r="A13" s="54"/>
      <c r="B13" s="160" t="s">
        <v>165</v>
      </c>
      <c r="C13" s="243">
        <v>166025</v>
      </c>
      <c r="D13" s="243">
        <v>757824</v>
      </c>
      <c r="E13" s="244">
        <f t="shared" si="0"/>
        <v>923849</v>
      </c>
      <c r="F13" s="54"/>
      <c r="G13" s="54"/>
    </row>
    <row r="14" spans="1:32" ht="30" customHeight="1">
      <c r="A14" s="54"/>
      <c r="B14" s="45" t="s">
        <v>166</v>
      </c>
      <c r="C14" s="60">
        <v>2451475</v>
      </c>
      <c r="D14" s="60">
        <v>51520</v>
      </c>
      <c r="E14" s="61">
        <f t="shared" si="0"/>
        <v>2502995</v>
      </c>
      <c r="F14" s="54"/>
      <c r="G14" s="54"/>
    </row>
    <row r="15" spans="1:32" ht="30" customHeight="1">
      <c r="A15" s="54"/>
      <c r="B15" s="160" t="s">
        <v>35</v>
      </c>
      <c r="C15" s="243" t="s">
        <v>36</v>
      </c>
      <c r="D15" s="243">
        <v>8041984</v>
      </c>
      <c r="E15" s="244">
        <f t="shared" si="0"/>
        <v>8041984</v>
      </c>
      <c r="F15" s="54"/>
      <c r="G15" s="54"/>
    </row>
    <row r="16" spans="1:32" ht="30" customHeight="1">
      <c r="B16" s="56"/>
      <c r="C16" s="54"/>
      <c r="D16" s="54"/>
      <c r="E16" s="54"/>
      <c r="F16" s="54"/>
      <c r="G16" s="54"/>
    </row>
    <row r="17" spans="1:26" ht="25" customHeight="1">
      <c r="B17" s="345" t="s">
        <v>167</v>
      </c>
      <c r="C17" s="345"/>
      <c r="D17" s="345"/>
      <c r="E17" s="345"/>
      <c r="F17" s="54"/>
      <c r="G17" s="54"/>
    </row>
    <row r="18" spans="1:26" ht="25" customHeight="1">
      <c r="B18" s="343" t="s">
        <v>168</v>
      </c>
      <c r="C18" s="343"/>
      <c r="D18" s="343"/>
      <c r="E18" s="343"/>
      <c r="F18" s="54"/>
      <c r="G18" s="54"/>
    </row>
    <row r="19" spans="1:26" ht="25" customHeight="1">
      <c r="B19" s="344" t="s">
        <v>222</v>
      </c>
      <c r="C19" s="344"/>
      <c r="D19" s="344"/>
      <c r="E19" s="344"/>
      <c r="F19" s="54"/>
      <c r="G19" s="54"/>
    </row>
    <row r="20" spans="1:26" ht="30" customHeight="1">
      <c r="B20" s="57"/>
      <c r="C20" s="54"/>
      <c r="D20" s="54"/>
      <c r="E20" s="54"/>
      <c r="F20" s="54"/>
      <c r="G20" s="54"/>
    </row>
    <row r="21" spans="1:26" s="255" customFormat="1" ht="30" customHeight="1">
      <c r="B21" s="253" t="s">
        <v>216</v>
      </c>
      <c r="C21" s="254"/>
      <c r="D21" s="254"/>
      <c r="E21" s="258" t="s">
        <v>217</v>
      </c>
      <c r="G21" s="256"/>
      <c r="H21" s="256"/>
      <c r="K21" s="256"/>
    </row>
    <row r="22" spans="1:26" ht="30" customHeight="1">
      <c r="A22" s="54"/>
      <c r="B22" s="221"/>
      <c r="C22" s="222"/>
      <c r="D22" s="222"/>
      <c r="E22" s="222"/>
      <c r="F22" s="222"/>
      <c r="G22" s="54"/>
      <c r="H22" s="54"/>
      <c r="I22" s="54"/>
      <c r="J22" s="54"/>
      <c r="K22" s="54"/>
    </row>
    <row r="23" spans="1:26" ht="50" customHeight="1">
      <c r="A23" s="54"/>
      <c r="B23" s="328" t="s">
        <v>103</v>
      </c>
      <c r="C23" s="328"/>
      <c r="D23" s="328"/>
      <c r="E23" s="328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7"/>
    </row>
    <row r="24" spans="1:26" ht="30" customHeight="1">
      <c r="A24" s="54"/>
      <c r="B24" s="43"/>
      <c r="C24" s="54"/>
      <c r="D24" s="54"/>
      <c r="E24" s="54"/>
      <c r="F24" s="54"/>
      <c r="G24" s="54"/>
    </row>
    <row r="25" spans="1:26" ht="30" customHeight="1">
      <c r="A25" s="54"/>
      <c r="B25" s="54"/>
      <c r="C25" s="54"/>
      <c r="D25" s="54"/>
      <c r="E25" s="54"/>
      <c r="F25" s="54"/>
      <c r="G25" s="54"/>
    </row>
    <row r="26" spans="1:26" ht="30" customHeight="1">
      <c r="A26" s="54"/>
      <c r="B26" s="54"/>
      <c r="C26" s="54"/>
      <c r="D26" s="54"/>
      <c r="E26" s="54"/>
      <c r="F26" s="54"/>
      <c r="G26" s="54"/>
    </row>
    <row r="27" spans="1:26" ht="30" customHeight="1">
      <c r="A27" s="54"/>
      <c r="B27" s="54"/>
      <c r="C27" s="54"/>
      <c r="D27" s="54"/>
      <c r="E27" s="54"/>
      <c r="F27" s="54"/>
      <c r="G27" s="54"/>
    </row>
    <row r="28" spans="1:26" ht="30" customHeight="1">
      <c r="A28" s="54"/>
      <c r="B28" s="54"/>
      <c r="C28" s="54"/>
      <c r="D28" s="54"/>
      <c r="E28" s="54"/>
      <c r="F28" s="54"/>
      <c r="G28" s="54"/>
    </row>
  </sheetData>
  <mergeCells count="10">
    <mergeCell ref="B23:E23"/>
    <mergeCell ref="B18:E18"/>
    <mergeCell ref="B19:E19"/>
    <mergeCell ref="D2:E2"/>
    <mergeCell ref="C8:D8"/>
    <mergeCell ref="E8:E9"/>
    <mergeCell ref="B8:B9"/>
    <mergeCell ref="B5:E5"/>
    <mergeCell ref="B6:E6"/>
    <mergeCell ref="B17:E17"/>
  </mergeCells>
  <phoneticPr fontId="9" type="noConversion"/>
  <hyperlinks>
    <hyperlink ref="B23" location="Índice!A1" display="Volver al índice"/>
    <hyperlink ref="E21" location="'4'!A1" display="Siguiente   "/>
    <hyperlink ref="B21" location="'2'!A1" display="  Atrás "/>
  </hyperlinks>
  <pageMargins left="0.75000000000000011" right="0.75000000000000011" top="1.4000000000000001" bottom="1" header="0" footer="0"/>
  <pageSetup scale="96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I35"/>
  <sheetViews>
    <sheetView showGridLines="0" workbookViewId="0"/>
  </sheetViews>
  <sheetFormatPr baseColWidth="10" defaultColWidth="12.83203125" defaultRowHeight="30" customHeight="1" x14ac:dyDescent="0"/>
  <cols>
    <col min="1" max="1" width="12.83203125" style="55"/>
    <col min="2" max="2" width="25.5" style="55" customWidth="1"/>
    <col min="3" max="3" width="17.5" style="55" customWidth="1"/>
    <col min="4" max="4" width="18.5" style="55" customWidth="1"/>
    <col min="5" max="6" width="19.5" style="55" customWidth="1"/>
    <col min="7" max="7" width="19.1640625" style="55" customWidth="1"/>
    <col min="8" max="8" width="16.6640625" style="55" customWidth="1"/>
    <col min="9" max="9" width="18.33203125" style="55" customWidth="1"/>
    <col min="10" max="10" width="38.5" style="55" customWidth="1"/>
    <col min="11" max="16384" width="12.83203125" style="55"/>
  </cols>
  <sheetData>
    <row r="1" spans="2:35" s="23" customFormat="1" ht="30.75" customHeight="1"/>
    <row r="2" spans="2:35" s="23" customFormat="1" ht="62" customHeight="1">
      <c r="B2" s="24"/>
      <c r="D2" s="25"/>
      <c r="F2" s="27"/>
      <c r="G2" s="25"/>
      <c r="H2" s="25"/>
      <c r="J2" s="27" t="s">
        <v>257</v>
      </c>
      <c r="K2" s="27"/>
      <c r="L2" s="27"/>
    </row>
    <row r="3" spans="2:35" s="23" customFormat="1" ht="30.75" customHeight="1">
      <c r="B3" s="24"/>
      <c r="C3" s="24"/>
      <c r="D3" s="24"/>
      <c r="E3" s="24"/>
      <c r="J3" s="26"/>
      <c r="K3" s="26"/>
      <c r="L3" s="26"/>
      <c r="M3" s="26"/>
    </row>
    <row r="4" spans="2:35" s="30" customFormat="1" ht="30" customHeight="1">
      <c r="K4" s="31"/>
      <c r="L4" s="31"/>
      <c r="M4" s="31"/>
      <c r="N4" s="31"/>
      <c r="O4" s="31"/>
      <c r="P4" s="31"/>
      <c r="Q4" s="31"/>
      <c r="R4" s="31"/>
      <c r="S4" s="31"/>
      <c r="T4" s="32"/>
      <c r="U4" s="32"/>
    </row>
    <row r="5" spans="2:35" s="262" customFormat="1" ht="60" customHeight="1">
      <c r="B5" s="330" t="s">
        <v>86</v>
      </c>
      <c r="C5" s="330"/>
      <c r="D5" s="330"/>
      <c r="E5" s="330"/>
      <c r="F5" s="330"/>
      <c r="G5" s="330"/>
      <c r="H5" s="330"/>
      <c r="I5" s="330"/>
      <c r="J5" s="330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4"/>
      <c r="Z5" s="264"/>
      <c r="AA5" s="263"/>
      <c r="AB5" s="263"/>
      <c r="AC5" s="263"/>
      <c r="AD5" s="263"/>
      <c r="AE5" s="263"/>
      <c r="AF5" s="265"/>
      <c r="AG5" s="265"/>
      <c r="AH5" s="265"/>
    </row>
    <row r="6" spans="2:35" s="266" customFormat="1" ht="30" customHeight="1">
      <c r="B6" s="331" t="s">
        <v>252</v>
      </c>
      <c r="C6" s="331"/>
      <c r="D6" s="331"/>
      <c r="E6" s="331"/>
      <c r="F6" s="331"/>
      <c r="G6" s="331"/>
      <c r="H6" s="331"/>
      <c r="I6" s="331"/>
      <c r="J6" s="331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67"/>
      <c r="V6" s="267"/>
      <c r="W6" s="267"/>
      <c r="X6" s="267"/>
      <c r="Y6" s="264"/>
      <c r="Z6" s="264"/>
      <c r="AA6" s="267"/>
      <c r="AB6" s="267"/>
      <c r="AC6" s="267"/>
      <c r="AD6" s="267"/>
      <c r="AE6" s="267"/>
      <c r="AF6" s="268"/>
      <c r="AG6" s="268"/>
      <c r="AH6" s="268"/>
      <c r="AI6" s="268"/>
    </row>
    <row r="7" spans="2:35" ht="30" customHeight="1">
      <c r="B7" s="62"/>
      <c r="C7" s="54"/>
      <c r="D7" s="54"/>
      <c r="E7" s="54"/>
      <c r="F7" s="54"/>
      <c r="G7" s="54"/>
      <c r="H7" s="54"/>
      <c r="I7" s="54"/>
      <c r="J7" s="54"/>
      <c r="K7" s="54"/>
    </row>
    <row r="8" spans="2:35" ht="30" customHeight="1">
      <c r="B8" s="336" t="s">
        <v>80</v>
      </c>
      <c r="C8" s="336" t="s">
        <v>40</v>
      </c>
      <c r="D8" s="336" t="s">
        <v>93</v>
      </c>
      <c r="E8" s="336"/>
      <c r="F8" s="336"/>
      <c r="G8" s="336"/>
      <c r="H8" s="336"/>
      <c r="I8" s="336"/>
      <c r="J8" s="336" t="s">
        <v>81</v>
      </c>
      <c r="K8" s="54"/>
    </row>
    <row r="9" spans="2:35" ht="30" customHeight="1">
      <c r="B9" s="337"/>
      <c r="C9" s="336"/>
      <c r="D9" s="200" t="s">
        <v>32</v>
      </c>
      <c r="E9" s="200" t="s">
        <v>33</v>
      </c>
      <c r="F9" s="200" t="s">
        <v>34</v>
      </c>
      <c r="G9" s="200" t="s">
        <v>187</v>
      </c>
      <c r="H9" s="200" t="s">
        <v>188</v>
      </c>
      <c r="I9" s="200" t="s">
        <v>37</v>
      </c>
      <c r="J9" s="336"/>
      <c r="K9" s="54"/>
    </row>
    <row r="10" spans="2:35" s="64" customFormat="1" ht="30" customHeight="1">
      <c r="B10" s="71" t="s">
        <v>15</v>
      </c>
      <c r="C10" s="71" t="s">
        <v>42</v>
      </c>
      <c r="D10" s="66">
        <v>1.35</v>
      </c>
      <c r="E10" s="66">
        <v>0.89</v>
      </c>
      <c r="F10" s="67">
        <v>1.02</v>
      </c>
      <c r="G10" s="66"/>
      <c r="H10" s="66"/>
      <c r="I10" s="66">
        <v>7.0000000000000007E-2</v>
      </c>
      <c r="J10" s="68">
        <v>157</v>
      </c>
      <c r="K10" s="63"/>
    </row>
    <row r="11" spans="2:35" s="64" customFormat="1" ht="30" customHeight="1">
      <c r="B11" s="131" t="s">
        <v>38</v>
      </c>
      <c r="C11" s="131" t="s">
        <v>44</v>
      </c>
      <c r="D11" s="241">
        <v>0.89</v>
      </c>
      <c r="E11" s="241">
        <v>0</v>
      </c>
      <c r="F11" s="237">
        <v>0.74</v>
      </c>
      <c r="G11" s="241"/>
      <c r="H11" s="241">
        <v>0.59</v>
      </c>
      <c r="I11" s="241"/>
      <c r="J11" s="242">
        <v>262</v>
      </c>
      <c r="K11" s="63"/>
    </row>
    <row r="12" spans="2:35" s="64" customFormat="1" ht="30" customHeight="1">
      <c r="B12" s="71" t="s">
        <v>16</v>
      </c>
      <c r="C12" s="71" t="s">
        <v>41</v>
      </c>
      <c r="D12" s="66">
        <v>0.6</v>
      </c>
      <c r="E12" s="66">
        <v>0</v>
      </c>
      <c r="F12" s="67">
        <v>0.61</v>
      </c>
      <c r="G12" s="66"/>
      <c r="H12" s="66">
        <v>0.26</v>
      </c>
      <c r="I12" s="66">
        <v>1.53</v>
      </c>
      <c r="J12" s="68">
        <v>516</v>
      </c>
      <c r="K12" s="63"/>
    </row>
    <row r="13" spans="2:35" s="64" customFormat="1" ht="30" customHeight="1">
      <c r="B13" s="131" t="s">
        <v>17</v>
      </c>
      <c r="C13" s="131" t="s">
        <v>49</v>
      </c>
      <c r="D13" s="241">
        <v>0.19</v>
      </c>
      <c r="E13" s="241">
        <v>0</v>
      </c>
      <c r="F13" s="237">
        <v>0.11</v>
      </c>
      <c r="G13" s="241"/>
      <c r="H13" s="241"/>
      <c r="I13" s="241"/>
      <c r="J13" s="242">
        <v>1624</v>
      </c>
      <c r="K13" s="63"/>
    </row>
    <row r="14" spans="2:35" s="64" customFormat="1" ht="30" customHeight="1">
      <c r="B14" s="71" t="s">
        <v>18</v>
      </c>
      <c r="C14" s="71" t="s">
        <v>46</v>
      </c>
      <c r="D14" s="66">
        <v>0.64</v>
      </c>
      <c r="E14" s="66">
        <v>0</v>
      </c>
      <c r="F14" s="67">
        <v>0.54</v>
      </c>
      <c r="G14" s="66">
        <v>0.87</v>
      </c>
      <c r="H14" s="66"/>
      <c r="I14" s="66">
        <v>1.31</v>
      </c>
      <c r="J14" s="68">
        <v>195</v>
      </c>
      <c r="K14" s="63"/>
    </row>
    <row r="15" spans="2:35" s="64" customFormat="1" ht="30" customHeight="1">
      <c r="B15" s="131" t="s">
        <v>19</v>
      </c>
      <c r="C15" s="131" t="s">
        <v>42</v>
      </c>
      <c r="D15" s="241">
        <v>1.37</v>
      </c>
      <c r="E15" s="241">
        <v>0.78</v>
      </c>
      <c r="F15" s="237">
        <v>1.03</v>
      </c>
      <c r="G15" s="241"/>
      <c r="H15" s="241"/>
      <c r="I15" s="241"/>
      <c r="J15" s="242">
        <v>155</v>
      </c>
      <c r="K15" s="63"/>
    </row>
    <row r="16" spans="2:35" s="64" customFormat="1" ht="30" customHeight="1">
      <c r="B16" s="71" t="s">
        <v>20</v>
      </c>
      <c r="C16" s="71" t="s">
        <v>46</v>
      </c>
      <c r="D16" s="66">
        <v>0.64</v>
      </c>
      <c r="E16" s="66">
        <v>0</v>
      </c>
      <c r="F16" s="67">
        <v>0.54</v>
      </c>
      <c r="G16" s="66">
        <v>0.87</v>
      </c>
      <c r="H16" s="66"/>
      <c r="I16" s="66">
        <v>1.31</v>
      </c>
      <c r="J16" s="68">
        <v>195</v>
      </c>
      <c r="K16" s="63"/>
    </row>
    <row r="17" spans="1:11" s="64" customFormat="1" ht="30" customHeight="1">
      <c r="B17" s="131" t="s">
        <v>21</v>
      </c>
      <c r="C17" s="131" t="s">
        <v>46</v>
      </c>
      <c r="D17" s="241">
        <v>0.64</v>
      </c>
      <c r="E17" s="241">
        <v>0</v>
      </c>
      <c r="F17" s="237">
        <v>0.54</v>
      </c>
      <c r="G17" s="241"/>
      <c r="H17" s="241"/>
      <c r="I17" s="241"/>
      <c r="J17" s="242">
        <v>195</v>
      </c>
      <c r="K17" s="63"/>
    </row>
    <row r="18" spans="1:11" s="64" customFormat="1" ht="30" customHeight="1">
      <c r="B18" s="71" t="s">
        <v>22</v>
      </c>
      <c r="C18" s="71" t="s">
        <v>67</v>
      </c>
      <c r="D18" s="66">
        <v>0.9</v>
      </c>
      <c r="E18" s="66">
        <v>0</v>
      </c>
      <c r="F18" s="69">
        <v>0.8</v>
      </c>
      <c r="G18" s="66">
        <v>1.1000000000000001</v>
      </c>
      <c r="H18" s="66">
        <v>0.5</v>
      </c>
      <c r="I18" s="66"/>
      <c r="J18" s="68">
        <v>205</v>
      </c>
      <c r="K18" s="63"/>
    </row>
    <row r="19" spans="1:11" s="64" customFormat="1" ht="30" customHeight="1">
      <c r="B19" s="131" t="s">
        <v>23</v>
      </c>
      <c r="C19" s="131" t="s">
        <v>48</v>
      </c>
      <c r="D19" s="241">
        <v>1.28</v>
      </c>
      <c r="E19" s="241">
        <v>0</v>
      </c>
      <c r="F19" s="237">
        <v>1.05</v>
      </c>
      <c r="G19" s="241">
        <v>1</v>
      </c>
      <c r="H19" s="241"/>
      <c r="I19" s="241"/>
      <c r="J19" s="242">
        <v>108</v>
      </c>
      <c r="K19" s="63"/>
    </row>
    <row r="20" spans="1:11" s="64" customFormat="1" ht="30" customHeight="1">
      <c r="B20" s="71" t="s">
        <v>24</v>
      </c>
      <c r="C20" s="71" t="s">
        <v>42</v>
      </c>
      <c r="D20" s="66">
        <v>1.43</v>
      </c>
      <c r="E20" s="66">
        <v>0.98</v>
      </c>
      <c r="F20" s="67">
        <v>1.08</v>
      </c>
      <c r="G20" s="66"/>
      <c r="H20" s="66"/>
      <c r="I20" s="70">
        <v>7.0000000000000007E-2</v>
      </c>
      <c r="J20" s="68">
        <v>149</v>
      </c>
      <c r="K20" s="63"/>
    </row>
    <row r="21" spans="1:11" s="64" customFormat="1" ht="30" customHeight="1">
      <c r="B21" s="131" t="s">
        <v>25</v>
      </c>
      <c r="C21" s="131" t="s">
        <v>42</v>
      </c>
      <c r="D21" s="241">
        <v>1.4</v>
      </c>
      <c r="E21" s="241">
        <v>0.91</v>
      </c>
      <c r="F21" s="237">
        <v>1.01</v>
      </c>
      <c r="G21" s="241">
        <v>1.32</v>
      </c>
      <c r="H21" s="241">
        <v>0.74</v>
      </c>
      <c r="I21" s="241"/>
      <c r="J21" s="242">
        <v>152</v>
      </c>
      <c r="K21" s="63"/>
    </row>
    <row r="22" spans="1:11" s="64" customFormat="1" ht="30" customHeight="1">
      <c r="B22" s="71" t="s">
        <v>26</v>
      </c>
      <c r="C22" s="71" t="s">
        <v>45</v>
      </c>
      <c r="D22" s="66">
        <v>1.01</v>
      </c>
      <c r="E22" s="66">
        <v>0</v>
      </c>
      <c r="F22" s="67">
        <v>0.92</v>
      </c>
      <c r="G22" s="66">
        <v>0.6</v>
      </c>
      <c r="H22" s="66"/>
      <c r="I22" s="66">
        <v>0.11</v>
      </c>
      <c r="J22" s="68">
        <v>298</v>
      </c>
      <c r="K22" s="63"/>
    </row>
    <row r="23" spans="1:11" s="64" customFormat="1" ht="30" customHeight="1">
      <c r="B23" s="131" t="s">
        <v>27</v>
      </c>
      <c r="C23" s="131" t="s">
        <v>43</v>
      </c>
      <c r="D23" s="241">
        <v>1.19</v>
      </c>
      <c r="E23" s="241">
        <v>0</v>
      </c>
      <c r="F23" s="237">
        <v>1.18</v>
      </c>
      <c r="G23" s="241">
        <v>1.6</v>
      </c>
      <c r="H23" s="241"/>
      <c r="I23" s="241"/>
      <c r="J23" s="242">
        <v>198</v>
      </c>
      <c r="K23" s="63"/>
    </row>
    <row r="24" spans="1:11" s="64" customFormat="1" ht="30" customHeight="1">
      <c r="B24" s="72" t="s">
        <v>28</v>
      </c>
      <c r="C24" s="72" t="s">
        <v>42</v>
      </c>
      <c r="D24" s="66">
        <v>1.33</v>
      </c>
      <c r="E24" s="66">
        <v>0.72</v>
      </c>
      <c r="F24" s="67">
        <v>1.04</v>
      </c>
      <c r="G24" s="66"/>
      <c r="H24" s="66"/>
      <c r="I24" s="66">
        <v>7.0000000000000007E-2</v>
      </c>
      <c r="J24" s="68">
        <v>160</v>
      </c>
      <c r="K24" s="63"/>
    </row>
    <row r="25" spans="1:11" ht="30" customHeight="1">
      <c r="B25" s="346" t="s">
        <v>66</v>
      </c>
      <c r="C25" s="346"/>
      <c r="D25" s="203">
        <f>+AVERAGE(D10:D24)</f>
        <v>0.99066666666666658</v>
      </c>
      <c r="E25" s="203">
        <f t="shared" ref="E25:J25" si="0">+AVERAGE(E10:E24)</f>
        <v>0.28533333333333333</v>
      </c>
      <c r="F25" s="203">
        <f t="shared" si="0"/>
        <v>0.81399999999999983</v>
      </c>
      <c r="G25" s="203">
        <f t="shared" si="0"/>
        <v>1.0514285714285714</v>
      </c>
      <c r="H25" s="203">
        <f t="shared" si="0"/>
        <v>0.52249999999999996</v>
      </c>
      <c r="I25" s="203">
        <f t="shared" si="0"/>
        <v>0.63857142857142879</v>
      </c>
      <c r="J25" s="204">
        <f t="shared" si="0"/>
        <v>304.60000000000002</v>
      </c>
      <c r="K25" s="54"/>
    </row>
    <row r="26" spans="1:11" ht="30" customHeight="1">
      <c r="C26" s="56"/>
      <c r="D26" s="56"/>
      <c r="E26" s="56"/>
      <c r="F26" s="56"/>
      <c r="G26" s="56"/>
      <c r="H26" s="56"/>
      <c r="I26" s="56"/>
      <c r="J26" s="54"/>
      <c r="K26" s="54"/>
    </row>
    <row r="27" spans="1:11" s="73" customFormat="1" ht="25" customHeight="1">
      <c r="B27" s="345" t="s">
        <v>169</v>
      </c>
      <c r="C27" s="345"/>
      <c r="D27" s="345"/>
      <c r="E27" s="345"/>
      <c r="F27" s="345"/>
      <c r="G27" s="345"/>
      <c r="H27" s="345"/>
      <c r="I27" s="345"/>
      <c r="J27" s="345"/>
    </row>
    <row r="28" spans="1:11" s="73" customFormat="1" ht="25" customHeight="1">
      <c r="B28" s="343" t="s">
        <v>170</v>
      </c>
      <c r="C28" s="343"/>
      <c r="D28" s="343"/>
      <c r="E28" s="343"/>
      <c r="F28" s="343"/>
      <c r="G28" s="343"/>
      <c r="H28" s="343"/>
      <c r="I28" s="343"/>
      <c r="J28" s="343"/>
    </row>
    <row r="29" spans="1:11" s="73" customFormat="1" ht="25" customHeight="1">
      <c r="B29" s="347" t="s">
        <v>225</v>
      </c>
      <c r="C29" s="347"/>
      <c r="D29" s="347"/>
      <c r="E29" s="347"/>
      <c r="F29" s="347"/>
      <c r="G29" s="347"/>
      <c r="H29" s="347"/>
      <c r="I29" s="347"/>
      <c r="J29" s="347"/>
    </row>
    <row r="30" spans="1:11" ht="30" customHeight="1">
      <c r="B30" s="57"/>
      <c r="C30" s="54"/>
      <c r="D30" s="54"/>
      <c r="E30" s="54"/>
      <c r="F30" s="54"/>
      <c r="G30" s="54"/>
      <c r="H30" s="54"/>
      <c r="I30" s="54"/>
      <c r="J30" s="54"/>
      <c r="K30" s="54"/>
    </row>
    <row r="31" spans="1:11" s="255" customFormat="1" ht="30" customHeight="1">
      <c r="B31" s="253" t="s">
        <v>213</v>
      </c>
      <c r="C31" s="254"/>
      <c r="D31" s="254"/>
      <c r="E31" s="254"/>
      <c r="G31" s="256"/>
      <c r="H31" s="256"/>
      <c r="J31" s="290" t="s">
        <v>220</v>
      </c>
      <c r="K31" s="256"/>
    </row>
    <row r="32" spans="1:11" ht="30" customHeight="1">
      <c r="A32" s="54"/>
      <c r="B32" s="221"/>
      <c r="C32" s="222"/>
      <c r="D32" s="222"/>
      <c r="E32" s="222"/>
      <c r="F32" s="222"/>
      <c r="G32" s="54"/>
      <c r="H32" s="54"/>
      <c r="I32" s="54"/>
      <c r="J32" s="54"/>
      <c r="K32" s="54"/>
    </row>
    <row r="33" spans="1:26" ht="50" customHeight="1">
      <c r="A33" s="54"/>
      <c r="B33" s="328" t="s">
        <v>103</v>
      </c>
      <c r="C33" s="328"/>
      <c r="D33" s="328"/>
      <c r="E33" s="328"/>
      <c r="F33" s="328"/>
      <c r="G33" s="328"/>
      <c r="H33" s="328"/>
      <c r="I33" s="328"/>
      <c r="J33" s="328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7"/>
    </row>
    <row r="34" spans="1:26" ht="30" customHeight="1">
      <c r="B34" s="43"/>
      <c r="C34" s="54"/>
      <c r="D34" s="54"/>
      <c r="E34" s="54"/>
      <c r="F34" s="54"/>
      <c r="G34" s="54"/>
      <c r="H34" s="54"/>
      <c r="I34" s="54"/>
      <c r="J34" s="54"/>
      <c r="K34" s="54"/>
    </row>
    <row r="35" spans="1:26" ht="30" customHeight="1">
      <c r="B35" s="54"/>
      <c r="C35" s="54"/>
      <c r="D35" s="54"/>
      <c r="E35" s="54"/>
      <c r="F35" s="54"/>
      <c r="G35" s="54"/>
      <c r="H35" s="54"/>
      <c r="I35" s="54"/>
      <c r="J35" s="54"/>
      <c r="K35" s="54"/>
    </row>
  </sheetData>
  <mergeCells count="11">
    <mergeCell ref="B33:J33"/>
    <mergeCell ref="B27:J27"/>
    <mergeCell ref="B28:J28"/>
    <mergeCell ref="B29:J29"/>
    <mergeCell ref="J8:J9"/>
    <mergeCell ref="C8:C9"/>
    <mergeCell ref="B25:C25"/>
    <mergeCell ref="B8:B9"/>
    <mergeCell ref="D8:I8"/>
    <mergeCell ref="B5:J5"/>
    <mergeCell ref="B6:J6"/>
  </mergeCells>
  <phoneticPr fontId="9" type="noConversion"/>
  <hyperlinks>
    <hyperlink ref="B33" location="Índice!A1" display="Volver al índice"/>
    <hyperlink ref="J31" location="'5'!A1" display="Siguiente   "/>
    <hyperlink ref="B31" location="'3'!A1" display="  Atrás "/>
  </hyperlinks>
  <pageMargins left="0.75000000000000011" right="0.75000000000000011" top="1.4000000000000001" bottom="1" header="0" footer="0"/>
  <pageSetup scale="51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L35"/>
  <sheetViews>
    <sheetView showGridLines="0" workbookViewId="0"/>
  </sheetViews>
  <sheetFormatPr baseColWidth="10" defaultColWidth="12.83203125" defaultRowHeight="30" customHeight="1" x14ac:dyDescent="0"/>
  <cols>
    <col min="1" max="1" width="12.83203125" style="55"/>
    <col min="2" max="2" width="25.83203125" style="55" customWidth="1"/>
    <col min="3" max="3" width="16.6640625" style="55" customWidth="1"/>
    <col min="4" max="4" width="20.83203125" style="55" customWidth="1"/>
    <col min="5" max="5" width="22" style="55" customWidth="1"/>
    <col min="6" max="6" width="23.6640625" style="55" customWidth="1"/>
    <col min="7" max="7" width="16.83203125" style="55" customWidth="1"/>
    <col min="8" max="8" width="15.83203125" style="55" customWidth="1"/>
    <col min="9" max="9" width="23.83203125" style="55" customWidth="1"/>
    <col min="10" max="16384" width="12.83203125" style="55"/>
  </cols>
  <sheetData>
    <row r="1" spans="2:38" s="23" customFormat="1" ht="30.75" customHeight="1"/>
    <row r="2" spans="2:38" s="23" customFormat="1" ht="62" customHeight="1">
      <c r="B2" s="24"/>
      <c r="D2" s="25"/>
      <c r="F2" s="27"/>
      <c r="G2" s="25"/>
      <c r="H2" s="335" t="s">
        <v>257</v>
      </c>
      <c r="I2" s="335"/>
      <c r="K2" s="27"/>
      <c r="L2" s="27"/>
    </row>
    <row r="3" spans="2:38" s="23" customFormat="1" ht="30.75" customHeight="1">
      <c r="B3" s="24"/>
      <c r="C3" s="24"/>
      <c r="D3" s="24"/>
      <c r="E3" s="24"/>
      <c r="J3" s="26"/>
      <c r="K3" s="26"/>
      <c r="L3" s="26"/>
      <c r="M3" s="26"/>
    </row>
    <row r="4" spans="2:38" s="30" customFormat="1" ht="30" customHeight="1">
      <c r="N4" s="31"/>
      <c r="O4" s="31"/>
      <c r="P4" s="31"/>
      <c r="Q4" s="31"/>
      <c r="R4" s="31"/>
      <c r="S4" s="31"/>
      <c r="T4" s="31"/>
      <c r="U4" s="31"/>
      <c r="V4" s="31"/>
      <c r="W4" s="32"/>
      <c r="X4" s="32"/>
    </row>
    <row r="5" spans="2:38" s="262" customFormat="1" ht="60" customHeight="1">
      <c r="B5" s="330" t="s">
        <v>86</v>
      </c>
      <c r="C5" s="330"/>
      <c r="D5" s="330"/>
      <c r="E5" s="330"/>
      <c r="F5" s="330"/>
      <c r="G5" s="330"/>
      <c r="H5" s="330"/>
      <c r="I5" s="330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4"/>
      <c r="AC5" s="264"/>
      <c r="AD5" s="263"/>
      <c r="AE5" s="263"/>
      <c r="AF5" s="263"/>
      <c r="AG5" s="263"/>
      <c r="AH5" s="263"/>
      <c r="AI5" s="265"/>
      <c r="AJ5" s="265"/>
      <c r="AK5" s="265"/>
    </row>
    <row r="6" spans="2:38" s="266" customFormat="1" ht="30" customHeight="1">
      <c r="B6" s="331" t="s">
        <v>251</v>
      </c>
      <c r="C6" s="331"/>
      <c r="D6" s="331"/>
      <c r="E6" s="331"/>
      <c r="F6" s="331"/>
      <c r="G6" s="331"/>
      <c r="H6" s="331"/>
      <c r="I6" s="331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67"/>
      <c r="Y6" s="267"/>
      <c r="Z6" s="267"/>
      <c r="AA6" s="267"/>
      <c r="AB6" s="264"/>
      <c r="AC6" s="264"/>
      <c r="AD6" s="267"/>
      <c r="AE6" s="267"/>
      <c r="AF6" s="267"/>
      <c r="AG6" s="267"/>
      <c r="AH6" s="267"/>
      <c r="AI6" s="268"/>
      <c r="AJ6" s="268"/>
      <c r="AK6" s="268"/>
      <c r="AL6" s="268"/>
    </row>
    <row r="7" spans="2:38" ht="30" customHeight="1">
      <c r="B7" s="62"/>
      <c r="C7" s="54"/>
      <c r="D7" s="54"/>
      <c r="E7" s="54"/>
      <c r="F7" s="54"/>
      <c r="G7" s="62"/>
      <c r="H7" s="54"/>
      <c r="I7" s="54"/>
      <c r="J7" s="54"/>
      <c r="K7" s="54"/>
    </row>
    <row r="8" spans="2:38" ht="30" customHeight="1">
      <c r="B8" s="337" t="s">
        <v>80</v>
      </c>
      <c r="C8" s="336" t="s">
        <v>40</v>
      </c>
      <c r="D8" s="337" t="s">
        <v>96</v>
      </c>
      <c r="E8" s="337"/>
      <c r="F8" s="337"/>
      <c r="G8" s="337"/>
      <c r="H8" s="337"/>
      <c r="I8" s="202" t="s">
        <v>95</v>
      </c>
      <c r="J8" s="54"/>
      <c r="K8" s="54"/>
    </row>
    <row r="9" spans="2:38" ht="30" customHeight="1">
      <c r="B9" s="337"/>
      <c r="C9" s="336"/>
      <c r="D9" s="199" t="s">
        <v>124</v>
      </c>
      <c r="E9" s="199" t="s">
        <v>125</v>
      </c>
      <c r="F9" s="199" t="s">
        <v>126</v>
      </c>
      <c r="G9" s="199" t="s">
        <v>185</v>
      </c>
      <c r="H9" s="199" t="s">
        <v>186</v>
      </c>
      <c r="I9" s="199" t="s">
        <v>124</v>
      </c>
      <c r="J9" s="54"/>
      <c r="K9" s="54"/>
    </row>
    <row r="10" spans="2:38" s="64" customFormat="1" ht="30" customHeight="1">
      <c r="B10" s="78" t="s">
        <v>15</v>
      </c>
      <c r="C10" s="71" t="s">
        <v>42</v>
      </c>
      <c r="D10" s="75">
        <v>0.1</v>
      </c>
      <c r="E10" s="75">
        <v>0.14000000000000001</v>
      </c>
      <c r="F10" s="75"/>
      <c r="G10" s="75"/>
      <c r="H10" s="75"/>
      <c r="I10" s="76">
        <v>0.04</v>
      </c>
      <c r="J10" s="63"/>
      <c r="K10" s="63"/>
    </row>
    <row r="11" spans="2:38" s="64" customFormat="1" ht="30" customHeight="1">
      <c r="B11" s="167" t="s">
        <v>38</v>
      </c>
      <c r="C11" s="131" t="s">
        <v>44</v>
      </c>
      <c r="D11" s="238">
        <v>0.12</v>
      </c>
      <c r="E11" s="238"/>
      <c r="F11" s="238">
        <v>0.12</v>
      </c>
      <c r="G11" s="238"/>
      <c r="H11" s="238">
        <v>0.13</v>
      </c>
      <c r="I11" s="239">
        <v>0.02</v>
      </c>
      <c r="J11" s="63"/>
      <c r="K11" s="63"/>
    </row>
    <row r="12" spans="2:38" s="64" customFormat="1" ht="30" customHeight="1">
      <c r="B12" s="78" t="s">
        <v>16</v>
      </c>
      <c r="C12" s="71" t="s">
        <v>41</v>
      </c>
      <c r="D12" s="75">
        <v>0.12</v>
      </c>
      <c r="E12" s="75"/>
      <c r="F12" s="75">
        <v>0.11</v>
      </c>
      <c r="G12" s="75"/>
      <c r="H12" s="75">
        <v>0.1</v>
      </c>
      <c r="I12" s="77">
        <v>0.03</v>
      </c>
      <c r="J12" s="63"/>
      <c r="K12" s="63"/>
    </row>
    <row r="13" spans="2:38" s="64" customFormat="1" ht="30" customHeight="1">
      <c r="B13" s="167" t="s">
        <v>17</v>
      </c>
      <c r="C13" s="131" t="s">
        <v>49</v>
      </c>
      <c r="D13" s="238">
        <v>0.12</v>
      </c>
      <c r="E13" s="238"/>
      <c r="F13" s="238"/>
      <c r="G13" s="238"/>
      <c r="H13" s="238"/>
      <c r="I13" s="240">
        <v>0.03</v>
      </c>
      <c r="J13" s="63"/>
      <c r="K13" s="63"/>
    </row>
    <row r="14" spans="2:38" s="64" customFormat="1" ht="30" customHeight="1">
      <c r="B14" s="78" t="s">
        <v>18</v>
      </c>
      <c r="C14" s="71" t="s">
        <v>46</v>
      </c>
      <c r="D14" s="75">
        <v>0.1</v>
      </c>
      <c r="E14" s="75"/>
      <c r="F14" s="75">
        <v>0.08</v>
      </c>
      <c r="G14" s="75">
        <v>0.12</v>
      </c>
      <c r="H14" s="75">
        <v>0.11</v>
      </c>
      <c r="I14" s="76">
        <v>0.03</v>
      </c>
      <c r="J14" s="63"/>
      <c r="K14" s="63"/>
    </row>
    <row r="15" spans="2:38" s="64" customFormat="1" ht="30" customHeight="1">
      <c r="B15" s="167" t="s">
        <v>19</v>
      </c>
      <c r="C15" s="131" t="s">
        <v>42</v>
      </c>
      <c r="D15" s="238">
        <v>0.1</v>
      </c>
      <c r="E15" s="238">
        <v>0.14000000000000001</v>
      </c>
      <c r="F15" s="238"/>
      <c r="G15" s="238"/>
      <c r="H15" s="238"/>
      <c r="I15" s="240">
        <v>0.04</v>
      </c>
      <c r="J15" s="63"/>
      <c r="K15" s="63"/>
    </row>
    <row r="16" spans="2:38" s="64" customFormat="1" ht="30" customHeight="1">
      <c r="B16" s="78" t="s">
        <v>20</v>
      </c>
      <c r="C16" s="71" t="s">
        <v>46</v>
      </c>
      <c r="D16" s="75">
        <v>0.1</v>
      </c>
      <c r="E16" s="75"/>
      <c r="F16" s="75"/>
      <c r="G16" s="75"/>
      <c r="H16" s="75"/>
      <c r="I16" s="76">
        <v>0.03</v>
      </c>
      <c r="J16" s="63"/>
      <c r="K16" s="63"/>
    </row>
    <row r="17" spans="1:11" s="64" customFormat="1" ht="30" customHeight="1">
      <c r="B17" s="167" t="s">
        <v>21</v>
      </c>
      <c r="C17" s="131" t="s">
        <v>46</v>
      </c>
      <c r="D17" s="238">
        <v>0.12</v>
      </c>
      <c r="E17" s="238"/>
      <c r="F17" s="238"/>
      <c r="G17" s="238"/>
      <c r="H17" s="238"/>
      <c r="I17" s="240">
        <v>0.04</v>
      </c>
      <c r="J17" s="63"/>
      <c r="K17" s="63"/>
    </row>
    <row r="18" spans="1:11" s="64" customFormat="1" ht="30" customHeight="1">
      <c r="B18" s="78" t="s">
        <v>22</v>
      </c>
      <c r="C18" s="71" t="s">
        <v>67</v>
      </c>
      <c r="D18" s="75">
        <v>0.11</v>
      </c>
      <c r="E18" s="75"/>
      <c r="F18" s="75">
        <v>0.08</v>
      </c>
      <c r="G18" s="75">
        <v>0.12</v>
      </c>
      <c r="H18" s="75">
        <v>0.11</v>
      </c>
      <c r="I18" s="77">
        <v>0.03</v>
      </c>
      <c r="J18" s="63"/>
      <c r="K18" s="63"/>
    </row>
    <row r="19" spans="1:11" s="64" customFormat="1" ht="30" customHeight="1">
      <c r="B19" s="167" t="s">
        <v>23</v>
      </c>
      <c r="C19" s="131" t="s">
        <v>48</v>
      </c>
      <c r="D19" s="238">
        <v>0.1</v>
      </c>
      <c r="E19" s="238"/>
      <c r="F19" s="238">
        <v>0.09</v>
      </c>
      <c r="G19" s="238"/>
      <c r="H19" s="238"/>
      <c r="I19" s="239">
        <v>0.03</v>
      </c>
      <c r="J19" s="63"/>
      <c r="K19" s="63"/>
    </row>
    <row r="20" spans="1:11" s="64" customFormat="1" ht="30" customHeight="1">
      <c r="B20" s="78" t="s">
        <v>24</v>
      </c>
      <c r="C20" s="71" t="s">
        <v>42</v>
      </c>
      <c r="D20" s="75">
        <v>0.1</v>
      </c>
      <c r="E20" s="75">
        <v>0.14000000000000001</v>
      </c>
      <c r="F20" s="75"/>
      <c r="G20" s="75"/>
      <c r="H20" s="75"/>
      <c r="I20" s="76">
        <v>0.04</v>
      </c>
      <c r="J20" s="63"/>
      <c r="K20" s="63"/>
    </row>
    <row r="21" spans="1:11" s="64" customFormat="1" ht="30" customHeight="1">
      <c r="B21" s="167" t="s">
        <v>25</v>
      </c>
      <c r="C21" s="131" t="s">
        <v>42</v>
      </c>
      <c r="D21" s="238">
        <v>0.1</v>
      </c>
      <c r="E21" s="238">
        <v>0.14000000000000001</v>
      </c>
      <c r="F21" s="238">
        <v>0.08</v>
      </c>
      <c r="G21" s="238"/>
      <c r="H21" s="238">
        <v>0.08</v>
      </c>
      <c r="I21" s="240">
        <v>0.04</v>
      </c>
      <c r="J21" s="63"/>
      <c r="K21" s="63"/>
    </row>
    <row r="22" spans="1:11" s="64" customFormat="1" ht="30" customHeight="1">
      <c r="B22" s="78" t="s">
        <v>26</v>
      </c>
      <c r="C22" s="71" t="s">
        <v>45</v>
      </c>
      <c r="D22" s="75">
        <v>0.09</v>
      </c>
      <c r="E22" s="75"/>
      <c r="F22" s="75">
        <v>0.12</v>
      </c>
      <c r="G22" s="75"/>
      <c r="H22" s="75"/>
      <c r="I22" s="76">
        <v>0.03</v>
      </c>
      <c r="J22" s="63"/>
      <c r="K22" s="63"/>
    </row>
    <row r="23" spans="1:11" s="64" customFormat="1" ht="30" customHeight="1">
      <c r="B23" s="167" t="s">
        <v>27</v>
      </c>
      <c r="C23" s="131" t="s">
        <v>43</v>
      </c>
      <c r="D23" s="238">
        <v>0.08</v>
      </c>
      <c r="E23" s="238"/>
      <c r="F23" s="238">
        <v>0.04</v>
      </c>
      <c r="G23" s="238">
        <v>0.13</v>
      </c>
      <c r="H23" s="238">
        <v>0.1</v>
      </c>
      <c r="I23" s="239">
        <v>0.04</v>
      </c>
      <c r="J23" s="63"/>
      <c r="K23" s="63"/>
    </row>
    <row r="24" spans="1:11" s="64" customFormat="1" ht="30" customHeight="1">
      <c r="B24" s="72" t="s">
        <v>28</v>
      </c>
      <c r="C24" s="72" t="s">
        <v>42</v>
      </c>
      <c r="D24" s="75">
        <v>0.1</v>
      </c>
      <c r="E24" s="75">
        <v>0.14000000000000001</v>
      </c>
      <c r="F24" s="75"/>
      <c r="G24" s="75"/>
      <c r="H24" s="75"/>
      <c r="I24" s="77">
        <v>0.04</v>
      </c>
      <c r="J24" s="63"/>
      <c r="K24" s="63"/>
    </row>
    <row r="25" spans="1:11" ht="30" customHeight="1">
      <c r="B25" s="348" t="s">
        <v>66</v>
      </c>
      <c r="C25" s="348"/>
      <c r="D25" s="205">
        <f t="shared" ref="D25:I25" si="0">+AVERAGE(D10:D24)</f>
        <v>0.10400000000000002</v>
      </c>
      <c r="E25" s="205">
        <f t="shared" si="0"/>
        <v>0.14000000000000001</v>
      </c>
      <c r="F25" s="205">
        <f t="shared" si="0"/>
        <v>0.09</v>
      </c>
      <c r="G25" s="205">
        <f t="shared" si="0"/>
        <v>0.12333333333333334</v>
      </c>
      <c r="H25" s="205">
        <f t="shared" si="0"/>
        <v>0.105</v>
      </c>
      <c r="I25" s="205">
        <f t="shared" si="0"/>
        <v>3.4000000000000002E-2</v>
      </c>
      <c r="J25" s="54"/>
      <c r="K25" s="54"/>
    </row>
    <row r="26" spans="1:11" ht="30" customHeight="1">
      <c r="C26" s="56"/>
      <c r="D26" s="56"/>
      <c r="E26" s="56"/>
      <c r="F26" s="56"/>
      <c r="G26" s="56"/>
      <c r="H26" s="56"/>
      <c r="I26" s="54"/>
      <c r="J26" s="54"/>
      <c r="K26" s="54"/>
    </row>
    <row r="27" spans="1:11" s="73" customFormat="1" ht="25" customHeight="1">
      <c r="B27" s="345" t="s">
        <v>171</v>
      </c>
      <c r="C27" s="345"/>
      <c r="D27" s="345"/>
      <c r="E27" s="345"/>
      <c r="F27" s="345"/>
      <c r="G27" s="345"/>
      <c r="H27" s="345"/>
      <c r="I27" s="345"/>
    </row>
    <row r="28" spans="1:11" s="73" customFormat="1" ht="25" customHeight="1">
      <c r="B28" s="343" t="s">
        <v>170</v>
      </c>
      <c r="C28" s="343"/>
      <c r="D28" s="343"/>
      <c r="E28" s="343"/>
      <c r="F28" s="343"/>
      <c r="G28" s="343"/>
      <c r="H28" s="343"/>
      <c r="I28" s="343"/>
    </row>
    <row r="29" spans="1:11" s="73" customFormat="1" ht="25" customHeight="1">
      <c r="B29" s="347" t="s">
        <v>222</v>
      </c>
      <c r="C29" s="347"/>
      <c r="D29" s="347"/>
      <c r="E29" s="347"/>
      <c r="F29" s="347"/>
      <c r="G29" s="347"/>
      <c r="H29" s="347"/>
      <c r="I29" s="347"/>
    </row>
    <row r="30" spans="1:11" ht="30" customHeight="1">
      <c r="B30" s="65"/>
      <c r="C30" s="54"/>
      <c r="D30" s="54"/>
      <c r="E30" s="54"/>
      <c r="F30" s="54"/>
      <c r="G30" s="54"/>
      <c r="H30" s="54"/>
      <c r="I30" s="54"/>
      <c r="J30" s="54"/>
      <c r="K30" s="54"/>
    </row>
    <row r="31" spans="1:11" s="255" customFormat="1" ht="30" customHeight="1">
      <c r="B31" s="253" t="s">
        <v>213</v>
      </c>
      <c r="C31" s="254"/>
      <c r="D31" s="254"/>
      <c r="E31" s="254"/>
      <c r="G31" s="256"/>
      <c r="H31" s="256"/>
      <c r="I31" s="253" t="s">
        <v>217</v>
      </c>
      <c r="J31" s="259"/>
      <c r="K31" s="256"/>
    </row>
    <row r="32" spans="1:11" ht="30" customHeight="1">
      <c r="A32" s="54"/>
      <c r="B32" s="221"/>
      <c r="C32" s="222"/>
      <c r="D32" s="222"/>
      <c r="E32" s="222"/>
      <c r="F32" s="222"/>
      <c r="G32" s="54"/>
      <c r="H32" s="54"/>
      <c r="I32" s="54"/>
      <c r="J32" s="54"/>
      <c r="K32" s="54"/>
    </row>
    <row r="33" spans="1:26" ht="50" customHeight="1">
      <c r="A33" s="54"/>
      <c r="B33" s="328" t="s">
        <v>103</v>
      </c>
      <c r="C33" s="328"/>
      <c r="D33" s="328"/>
      <c r="E33" s="328"/>
      <c r="F33" s="328"/>
      <c r="G33" s="328"/>
      <c r="H33" s="328"/>
      <c r="I33" s="328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7"/>
    </row>
    <row r="34" spans="1:26" ht="30" customHeight="1">
      <c r="B34" s="43"/>
      <c r="C34" s="54"/>
      <c r="D34" s="54"/>
      <c r="E34" s="54"/>
      <c r="F34" s="54"/>
      <c r="G34" s="54"/>
      <c r="H34" s="54"/>
      <c r="I34" s="54"/>
      <c r="J34" s="54"/>
      <c r="K34" s="54"/>
    </row>
    <row r="35" spans="1:26" ht="30" customHeight="1">
      <c r="B35" s="54"/>
      <c r="C35" s="54"/>
      <c r="D35" s="54"/>
      <c r="E35" s="54"/>
      <c r="F35" s="54"/>
      <c r="G35" s="54"/>
      <c r="H35" s="54"/>
      <c r="I35" s="54"/>
      <c r="J35" s="54"/>
      <c r="K35" s="54"/>
    </row>
  </sheetData>
  <mergeCells count="11">
    <mergeCell ref="B33:I33"/>
    <mergeCell ref="B27:I27"/>
    <mergeCell ref="B28:I28"/>
    <mergeCell ref="B29:I29"/>
    <mergeCell ref="H2:I2"/>
    <mergeCell ref="B25:C25"/>
    <mergeCell ref="D8:H8"/>
    <mergeCell ref="B8:B9"/>
    <mergeCell ref="C8:C9"/>
    <mergeCell ref="B5:I5"/>
    <mergeCell ref="B6:I6"/>
  </mergeCells>
  <phoneticPr fontId="9" type="noConversion"/>
  <hyperlinks>
    <hyperlink ref="B33" location="Índice!A1" display="Volver al índice"/>
    <hyperlink ref="I31" location="'6'!A1" display="Siguiente   "/>
    <hyperlink ref="B31" location="'4'!A1" display="  Atrás "/>
    <hyperlink ref="J31" location="'7'!A1" display="'7'!A1"/>
  </hyperlinks>
  <pageMargins left="0.75000000000000011" right="0.75000000000000011" top="1.4000000000000001" bottom="1" header="0" footer="0"/>
  <pageSetup scale="59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N52"/>
  <sheetViews>
    <sheetView showGridLines="0" workbookViewId="0"/>
  </sheetViews>
  <sheetFormatPr baseColWidth="10" defaultColWidth="12.83203125" defaultRowHeight="30" customHeight="1" x14ac:dyDescent="0"/>
  <cols>
    <col min="1" max="1" width="12.83203125" style="79"/>
    <col min="2" max="2" width="25.5" style="79" customWidth="1"/>
    <col min="3" max="3" width="15.6640625" style="79" customWidth="1"/>
    <col min="4" max="4" width="18" style="79" customWidth="1"/>
    <col min="5" max="5" width="14.5" style="79" customWidth="1"/>
    <col min="6" max="11" width="12.83203125" style="79"/>
    <col min="12" max="12" width="15.33203125" style="79" customWidth="1"/>
    <col min="13" max="13" width="14.33203125" style="79" customWidth="1"/>
    <col min="14" max="16384" width="12.83203125" style="79"/>
  </cols>
  <sheetData>
    <row r="1" spans="2:40" s="23" customFormat="1" ht="30.75" customHeight="1"/>
    <row r="2" spans="2:40" s="23" customFormat="1" ht="62" customHeight="1">
      <c r="B2" s="24"/>
      <c r="D2" s="25"/>
      <c r="F2" s="27"/>
      <c r="G2" s="25"/>
      <c r="H2" s="25"/>
      <c r="K2" s="27"/>
      <c r="L2" s="27"/>
      <c r="S2" s="335" t="s">
        <v>257</v>
      </c>
      <c r="T2" s="335"/>
      <c r="U2" s="335"/>
    </row>
    <row r="3" spans="2:40" s="23" customFormat="1" ht="30.75" customHeight="1">
      <c r="B3" s="24"/>
      <c r="C3" s="24"/>
      <c r="D3" s="24"/>
      <c r="E3" s="24"/>
      <c r="J3" s="26"/>
      <c r="K3" s="26"/>
      <c r="L3" s="26"/>
      <c r="M3" s="26"/>
    </row>
    <row r="4" spans="2:40" s="30" customFormat="1" ht="30" customHeight="1">
      <c r="P4" s="31"/>
      <c r="Q4" s="31"/>
      <c r="R4" s="31"/>
      <c r="S4" s="31"/>
      <c r="T4" s="31"/>
      <c r="U4" s="31"/>
      <c r="V4" s="31"/>
      <c r="W4" s="31"/>
      <c r="X4" s="31"/>
      <c r="Y4" s="32"/>
      <c r="Z4" s="32"/>
    </row>
    <row r="5" spans="2:40" s="262" customFormat="1" ht="60" customHeight="1">
      <c r="B5" s="330" t="s">
        <v>86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263"/>
      <c r="W5" s="263"/>
      <c r="X5" s="263"/>
      <c r="Y5" s="263"/>
      <c r="Z5" s="263"/>
      <c r="AA5" s="263"/>
      <c r="AB5" s="263"/>
      <c r="AC5" s="263"/>
      <c r="AD5" s="264"/>
      <c r="AE5" s="264"/>
      <c r="AF5" s="263"/>
      <c r="AG5" s="263"/>
      <c r="AH5" s="263"/>
      <c r="AI5" s="263"/>
      <c r="AJ5" s="263"/>
      <c r="AK5" s="265"/>
      <c r="AL5" s="265"/>
      <c r="AM5" s="265"/>
    </row>
    <row r="6" spans="2:40" s="266" customFormat="1" ht="30" customHeight="1">
      <c r="B6" s="331" t="s">
        <v>250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252"/>
      <c r="W6" s="252"/>
      <c r="X6" s="252"/>
      <c r="Y6" s="252"/>
      <c r="Z6" s="267"/>
      <c r="AA6" s="267"/>
      <c r="AB6" s="267"/>
      <c r="AC6" s="267"/>
      <c r="AD6" s="264"/>
      <c r="AE6" s="264"/>
      <c r="AF6" s="267"/>
      <c r="AG6" s="267"/>
      <c r="AH6" s="267"/>
      <c r="AI6" s="267"/>
      <c r="AJ6" s="267"/>
      <c r="AK6" s="268"/>
      <c r="AL6" s="268"/>
      <c r="AM6" s="268"/>
      <c r="AN6" s="268"/>
    </row>
    <row r="7" spans="2:40" s="80" customFormat="1" ht="30" customHeight="1">
      <c r="B7" s="62"/>
      <c r="C7" s="81"/>
      <c r="D7" s="81"/>
      <c r="E7" s="81"/>
      <c r="F7" s="81"/>
      <c r="G7" s="81"/>
      <c r="H7" s="4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2"/>
    </row>
    <row r="8" spans="2:40" s="80" customFormat="1" ht="30" customHeight="1">
      <c r="B8" s="87"/>
      <c r="C8" s="88"/>
      <c r="D8" s="349" t="s">
        <v>94</v>
      </c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 t="s">
        <v>77</v>
      </c>
      <c r="U8" s="349"/>
      <c r="V8" s="82"/>
    </row>
    <row r="9" spans="2:40" s="80" customFormat="1" ht="30" customHeight="1">
      <c r="B9" s="351" t="s">
        <v>80</v>
      </c>
      <c r="C9" s="336" t="s">
        <v>40</v>
      </c>
      <c r="D9" s="197" t="s">
        <v>146</v>
      </c>
      <c r="E9" s="197" t="s">
        <v>114</v>
      </c>
      <c r="F9" s="197" t="s">
        <v>73</v>
      </c>
      <c r="G9" s="352" t="s">
        <v>74</v>
      </c>
      <c r="H9" s="352"/>
      <c r="I9" s="352"/>
      <c r="J9" s="337" t="s">
        <v>120</v>
      </c>
      <c r="K9" s="337"/>
      <c r="L9" s="337"/>
      <c r="M9" s="337"/>
      <c r="N9" s="337" t="s">
        <v>111</v>
      </c>
      <c r="O9" s="337"/>
      <c r="P9" s="337"/>
      <c r="Q9" s="337"/>
      <c r="R9" s="197" t="s">
        <v>115</v>
      </c>
      <c r="S9" s="197" t="s">
        <v>116</v>
      </c>
      <c r="T9" s="199" t="s">
        <v>112</v>
      </c>
      <c r="U9" s="199" t="s">
        <v>113</v>
      </c>
      <c r="V9" s="82"/>
    </row>
    <row r="10" spans="2:40" ht="46" customHeight="1">
      <c r="B10" s="351"/>
      <c r="C10" s="336"/>
      <c r="D10" s="197" t="s">
        <v>124</v>
      </c>
      <c r="E10" s="197" t="s">
        <v>124</v>
      </c>
      <c r="F10" s="197" t="s">
        <v>124</v>
      </c>
      <c r="G10" s="197" t="s">
        <v>124</v>
      </c>
      <c r="H10" s="197" t="s">
        <v>125</v>
      </c>
      <c r="I10" s="197" t="s">
        <v>126</v>
      </c>
      <c r="J10" s="199" t="s">
        <v>124</v>
      </c>
      <c r="K10" s="199" t="s">
        <v>126</v>
      </c>
      <c r="L10" s="199" t="s">
        <v>185</v>
      </c>
      <c r="M10" s="199" t="s">
        <v>186</v>
      </c>
      <c r="N10" s="199" t="s">
        <v>124</v>
      </c>
      <c r="O10" s="199" t="s">
        <v>126</v>
      </c>
      <c r="P10" s="199" t="s">
        <v>185</v>
      </c>
      <c r="Q10" s="199" t="s">
        <v>186</v>
      </c>
      <c r="R10" s="197" t="s">
        <v>126</v>
      </c>
      <c r="S10" s="197" t="s">
        <v>126</v>
      </c>
      <c r="T10" s="199" t="s">
        <v>39</v>
      </c>
      <c r="U10" s="199" t="s">
        <v>39</v>
      </c>
      <c r="V10" s="81"/>
    </row>
    <row r="11" spans="2:40" ht="30" customHeight="1">
      <c r="B11" s="86" t="s">
        <v>15</v>
      </c>
      <c r="C11" s="52" t="s">
        <v>42</v>
      </c>
      <c r="D11" s="85"/>
      <c r="E11" s="85"/>
      <c r="F11" s="85"/>
      <c r="G11" s="85"/>
      <c r="H11" s="85"/>
      <c r="I11" s="85"/>
      <c r="J11" s="74"/>
      <c r="K11" s="84">
        <v>0.3</v>
      </c>
      <c r="L11" s="74"/>
      <c r="M11" s="74"/>
      <c r="N11" s="84"/>
      <c r="O11" s="84">
        <v>0.39</v>
      </c>
      <c r="P11" s="84"/>
      <c r="Q11" s="84"/>
      <c r="R11" s="85">
        <v>0.53</v>
      </c>
      <c r="S11" s="85"/>
      <c r="T11" s="74">
        <v>2.93</v>
      </c>
      <c r="U11" s="74"/>
      <c r="V11" s="81"/>
    </row>
    <row r="12" spans="2:40" ht="30" customHeight="1">
      <c r="B12" s="145" t="s">
        <v>38</v>
      </c>
      <c r="C12" s="146" t="s">
        <v>44</v>
      </c>
      <c r="D12" s="235"/>
      <c r="E12" s="235"/>
      <c r="F12" s="235"/>
      <c r="G12" s="235"/>
      <c r="H12" s="235"/>
      <c r="I12" s="235"/>
      <c r="J12" s="236">
        <v>0.2</v>
      </c>
      <c r="K12" s="236">
        <v>0.2</v>
      </c>
      <c r="L12" s="237"/>
      <c r="M12" s="236">
        <v>0.17</v>
      </c>
      <c r="N12" s="236">
        <v>0.53</v>
      </c>
      <c r="O12" s="236">
        <v>0.41</v>
      </c>
      <c r="P12" s="236">
        <v>2.3809999999999998</v>
      </c>
      <c r="Q12" s="236">
        <v>0.43</v>
      </c>
      <c r="R12" s="235">
        <v>0.70100220000000002</v>
      </c>
      <c r="S12" s="235"/>
      <c r="T12" s="237"/>
      <c r="U12" s="237"/>
      <c r="V12" s="81"/>
    </row>
    <row r="13" spans="2:40" ht="30" customHeight="1">
      <c r="B13" s="86" t="s">
        <v>16</v>
      </c>
      <c r="C13" s="52" t="s">
        <v>41</v>
      </c>
      <c r="D13" s="85"/>
      <c r="E13" s="85"/>
      <c r="F13" s="85"/>
      <c r="G13" s="85"/>
      <c r="H13" s="85"/>
      <c r="I13" s="85">
        <v>0.11</v>
      </c>
      <c r="J13" s="84"/>
      <c r="K13" s="84">
        <v>0.5</v>
      </c>
      <c r="L13" s="74"/>
      <c r="M13" s="74"/>
      <c r="N13" s="84"/>
      <c r="O13" s="84">
        <v>0.5</v>
      </c>
      <c r="P13" s="84"/>
      <c r="Q13" s="84"/>
      <c r="R13" s="85"/>
      <c r="S13" s="85"/>
      <c r="T13" s="74">
        <v>3.54</v>
      </c>
      <c r="U13" s="74">
        <v>2.52</v>
      </c>
      <c r="V13" s="81"/>
    </row>
    <row r="14" spans="2:40" ht="30" customHeight="1">
      <c r="B14" s="145" t="s">
        <v>17</v>
      </c>
      <c r="C14" s="146" t="s">
        <v>49</v>
      </c>
      <c r="D14" s="235"/>
      <c r="E14" s="235"/>
      <c r="F14" s="235">
        <v>0.1181</v>
      </c>
      <c r="G14" s="235">
        <v>0.4</v>
      </c>
      <c r="H14" s="235"/>
      <c r="I14" s="235"/>
      <c r="J14" s="237">
        <v>0.38</v>
      </c>
      <c r="K14" s="236">
        <v>0.21179999999999999</v>
      </c>
      <c r="L14" s="237"/>
      <c r="M14" s="237"/>
      <c r="N14" s="236"/>
      <c r="O14" s="236">
        <v>0.42</v>
      </c>
      <c r="P14" s="236"/>
      <c r="Q14" s="236"/>
      <c r="R14" s="235"/>
      <c r="S14" s="235"/>
      <c r="T14" s="237"/>
      <c r="U14" s="236">
        <v>3.0141</v>
      </c>
      <c r="V14" s="81"/>
    </row>
    <row r="15" spans="2:40" ht="30" customHeight="1">
      <c r="B15" s="86" t="s">
        <v>18</v>
      </c>
      <c r="C15" s="52" t="s">
        <v>46</v>
      </c>
      <c r="D15" s="85"/>
      <c r="E15" s="85"/>
      <c r="F15" s="85"/>
      <c r="G15" s="85"/>
      <c r="H15" s="85"/>
      <c r="I15" s="85"/>
      <c r="J15" s="84">
        <v>0.17829999999999999</v>
      </c>
      <c r="K15" s="84">
        <v>0.21179999999999999</v>
      </c>
      <c r="L15" s="84">
        <v>0.18179999999999999</v>
      </c>
      <c r="M15" s="84">
        <v>0.15379999999999999</v>
      </c>
      <c r="N15" s="84">
        <v>0.4</v>
      </c>
      <c r="O15" s="84">
        <v>0.2</v>
      </c>
      <c r="P15" s="84">
        <v>2.3809999999999998</v>
      </c>
      <c r="Q15" s="84"/>
      <c r="R15" s="85">
        <v>0.2</v>
      </c>
      <c r="S15" s="85"/>
      <c r="T15" s="74">
        <v>1.72</v>
      </c>
      <c r="U15" s="84">
        <v>1.72</v>
      </c>
      <c r="V15" s="81"/>
    </row>
    <row r="16" spans="2:40" ht="30" customHeight="1">
      <c r="B16" s="145" t="s">
        <v>19</v>
      </c>
      <c r="C16" s="146" t="s">
        <v>42</v>
      </c>
      <c r="D16" s="235"/>
      <c r="E16" s="235"/>
      <c r="F16" s="235"/>
      <c r="G16" s="235"/>
      <c r="H16" s="235"/>
      <c r="I16" s="235"/>
      <c r="J16" s="237"/>
      <c r="K16" s="236">
        <v>0.3</v>
      </c>
      <c r="L16" s="237"/>
      <c r="M16" s="237"/>
      <c r="N16" s="236"/>
      <c r="O16" s="236">
        <v>0.39</v>
      </c>
      <c r="P16" s="236"/>
      <c r="Q16" s="236"/>
      <c r="R16" s="235">
        <v>0.53</v>
      </c>
      <c r="S16" s="235">
        <v>0.86</v>
      </c>
      <c r="T16" s="237"/>
      <c r="U16" s="237"/>
      <c r="V16" s="81"/>
    </row>
    <row r="17" spans="2:22" ht="30" customHeight="1">
      <c r="B17" s="86" t="s">
        <v>20</v>
      </c>
      <c r="C17" s="52" t="s">
        <v>46</v>
      </c>
      <c r="D17" s="85"/>
      <c r="E17" s="85"/>
      <c r="F17" s="85"/>
      <c r="G17" s="85"/>
      <c r="H17" s="85"/>
      <c r="I17" s="85"/>
      <c r="J17" s="74"/>
      <c r="K17" s="84"/>
      <c r="L17" s="74"/>
      <c r="M17" s="74"/>
      <c r="N17" s="84">
        <v>0.4</v>
      </c>
      <c r="O17" s="84">
        <v>0.2</v>
      </c>
      <c r="P17" s="84"/>
      <c r="Q17" s="84"/>
      <c r="R17" s="85"/>
      <c r="S17" s="85"/>
      <c r="T17" s="74">
        <v>1.72</v>
      </c>
      <c r="U17" s="74"/>
      <c r="V17" s="81"/>
    </row>
    <row r="18" spans="2:22" ht="30" customHeight="1">
      <c r="B18" s="145" t="s">
        <v>21</v>
      </c>
      <c r="C18" s="146" t="s">
        <v>46</v>
      </c>
      <c r="D18" s="235"/>
      <c r="E18" s="235"/>
      <c r="F18" s="235"/>
      <c r="G18" s="235"/>
      <c r="H18" s="235"/>
      <c r="I18" s="235"/>
      <c r="J18" s="237"/>
      <c r="K18" s="236"/>
      <c r="L18" s="237"/>
      <c r="M18" s="237"/>
      <c r="N18" s="236"/>
      <c r="O18" s="236">
        <v>0.4</v>
      </c>
      <c r="P18" s="236"/>
      <c r="Q18" s="236"/>
      <c r="R18" s="235">
        <v>0.7</v>
      </c>
      <c r="S18" s="235"/>
      <c r="T18" s="237"/>
      <c r="U18" s="237"/>
      <c r="V18" s="81"/>
    </row>
    <row r="19" spans="2:22" ht="30" customHeight="1">
      <c r="B19" s="86" t="s">
        <v>22</v>
      </c>
      <c r="C19" s="52" t="s">
        <v>67</v>
      </c>
      <c r="D19" s="85">
        <v>0.11</v>
      </c>
      <c r="E19" s="85">
        <v>1.9120499999999999E-2</v>
      </c>
      <c r="F19" s="85"/>
      <c r="G19" s="85">
        <v>0.16</v>
      </c>
      <c r="H19" s="85"/>
      <c r="I19" s="85">
        <v>0.18</v>
      </c>
      <c r="J19" s="84">
        <v>0.16</v>
      </c>
      <c r="K19" s="84">
        <v>0.21</v>
      </c>
      <c r="L19" s="84">
        <v>0.18</v>
      </c>
      <c r="M19" s="84">
        <v>0.15</v>
      </c>
      <c r="N19" s="84">
        <v>0.16</v>
      </c>
      <c r="O19" s="84">
        <v>0.56000000000000005</v>
      </c>
      <c r="P19" s="84">
        <v>0.42</v>
      </c>
      <c r="Q19" s="84">
        <v>0.4</v>
      </c>
      <c r="R19" s="85"/>
      <c r="S19" s="85"/>
      <c r="T19" s="74"/>
      <c r="U19" s="74"/>
      <c r="V19" s="81"/>
    </row>
    <row r="20" spans="2:22" ht="30" customHeight="1">
      <c r="B20" s="145" t="s">
        <v>23</v>
      </c>
      <c r="C20" s="146" t="s">
        <v>48</v>
      </c>
      <c r="D20" s="235"/>
      <c r="E20" s="235"/>
      <c r="F20" s="235"/>
      <c r="G20" s="235"/>
      <c r="H20" s="235"/>
      <c r="I20" s="235">
        <v>0.1333</v>
      </c>
      <c r="J20" s="236"/>
      <c r="K20" s="236">
        <v>0.2</v>
      </c>
      <c r="L20" s="237"/>
      <c r="M20" s="237"/>
      <c r="N20" s="236"/>
      <c r="O20" s="236">
        <v>0.41</v>
      </c>
      <c r="P20" s="236"/>
      <c r="Q20" s="236"/>
      <c r="R20" s="235">
        <v>0.59</v>
      </c>
      <c r="S20" s="235"/>
      <c r="T20" s="237">
        <v>2.5299999999999998</v>
      </c>
      <c r="U20" s="237"/>
      <c r="V20" s="81"/>
    </row>
    <row r="21" spans="2:22" ht="30" customHeight="1">
      <c r="B21" s="86" t="s">
        <v>24</v>
      </c>
      <c r="C21" s="52" t="s">
        <v>42</v>
      </c>
      <c r="D21" s="85"/>
      <c r="E21" s="85"/>
      <c r="F21" s="85"/>
      <c r="G21" s="85"/>
      <c r="H21" s="85"/>
      <c r="I21" s="85"/>
      <c r="J21" s="74"/>
      <c r="K21" s="84">
        <v>0.3</v>
      </c>
      <c r="L21" s="74"/>
      <c r="M21" s="74"/>
      <c r="N21" s="84"/>
      <c r="O21" s="84">
        <v>0.39</v>
      </c>
      <c r="P21" s="84"/>
      <c r="Q21" s="84"/>
      <c r="R21" s="85">
        <v>0.53</v>
      </c>
      <c r="S21" s="85"/>
      <c r="T21" s="74">
        <v>2.93</v>
      </c>
      <c r="U21" s="74"/>
      <c r="V21" s="81"/>
    </row>
    <row r="22" spans="2:22" ht="30" customHeight="1">
      <c r="B22" s="145" t="s">
        <v>25</v>
      </c>
      <c r="C22" s="146" t="s">
        <v>42</v>
      </c>
      <c r="D22" s="235"/>
      <c r="E22" s="235"/>
      <c r="F22" s="235"/>
      <c r="G22" s="235">
        <v>0.1</v>
      </c>
      <c r="H22" s="235">
        <v>0.14000000000000001</v>
      </c>
      <c r="I22" s="235"/>
      <c r="J22" s="237"/>
      <c r="K22" s="236">
        <v>0.33</v>
      </c>
      <c r="L22" s="237"/>
      <c r="M22" s="237"/>
      <c r="N22" s="236"/>
      <c r="O22" s="236">
        <v>0.33</v>
      </c>
      <c r="P22" s="236"/>
      <c r="Q22" s="236"/>
      <c r="R22" s="235"/>
      <c r="S22" s="235"/>
      <c r="T22" s="237">
        <v>1.49</v>
      </c>
      <c r="U22" s="237">
        <v>1.49</v>
      </c>
      <c r="V22" s="81"/>
    </row>
    <row r="23" spans="2:22" ht="30" customHeight="1">
      <c r="B23" s="86" t="s">
        <v>26</v>
      </c>
      <c r="C23" s="52" t="s">
        <v>45</v>
      </c>
      <c r="D23" s="85"/>
      <c r="E23" s="85"/>
      <c r="F23" s="85"/>
      <c r="G23" s="85"/>
      <c r="H23" s="85"/>
      <c r="I23" s="85"/>
      <c r="J23" s="74"/>
      <c r="K23" s="84"/>
      <c r="L23" s="74"/>
      <c r="M23" s="74"/>
      <c r="N23" s="84"/>
      <c r="O23" s="84">
        <v>0.42</v>
      </c>
      <c r="P23" s="84"/>
      <c r="Q23" s="84"/>
      <c r="R23" s="85"/>
      <c r="S23" s="85"/>
      <c r="T23" s="74"/>
      <c r="U23" s="74"/>
      <c r="V23" s="81"/>
    </row>
    <row r="24" spans="2:22" ht="30" customHeight="1">
      <c r="B24" s="145" t="s">
        <v>27</v>
      </c>
      <c r="C24" s="146" t="s">
        <v>43</v>
      </c>
      <c r="D24" s="235">
        <v>0.08</v>
      </c>
      <c r="E24" s="235"/>
      <c r="F24" s="235"/>
      <c r="G24" s="235"/>
      <c r="H24" s="235"/>
      <c r="I24" s="235"/>
      <c r="J24" s="236"/>
      <c r="K24" s="236">
        <v>0.21179999999999999</v>
      </c>
      <c r="L24" s="237"/>
      <c r="M24" s="237"/>
      <c r="N24" s="236"/>
      <c r="O24" s="236">
        <v>0.28000000000000003</v>
      </c>
      <c r="P24" s="236"/>
      <c r="Q24" s="236"/>
      <c r="R24" s="235">
        <v>1</v>
      </c>
      <c r="S24" s="235"/>
      <c r="T24" s="236">
        <v>2.4716999999999998</v>
      </c>
      <c r="U24" s="236">
        <v>3.0141</v>
      </c>
      <c r="V24" s="81"/>
    </row>
    <row r="25" spans="2:22" ht="30" customHeight="1">
      <c r="B25" s="86" t="s">
        <v>28</v>
      </c>
      <c r="C25" s="53" t="s">
        <v>42</v>
      </c>
      <c r="D25" s="85"/>
      <c r="E25" s="85"/>
      <c r="F25" s="85"/>
      <c r="G25" s="85"/>
      <c r="H25" s="85"/>
      <c r="I25" s="85"/>
      <c r="J25" s="84"/>
      <c r="K25" s="84">
        <v>0.3</v>
      </c>
      <c r="L25" s="74"/>
      <c r="M25" s="74"/>
      <c r="N25" s="84"/>
      <c r="O25" s="84">
        <v>0.39</v>
      </c>
      <c r="P25" s="84"/>
      <c r="Q25" s="84"/>
      <c r="R25" s="85">
        <v>0.53</v>
      </c>
      <c r="S25" s="85">
        <v>0.86</v>
      </c>
      <c r="T25" s="74">
        <v>2.5299999999999998</v>
      </c>
      <c r="U25" s="74">
        <v>3.51</v>
      </c>
      <c r="V25" s="81"/>
    </row>
    <row r="26" spans="2:22" ht="30" customHeight="1">
      <c r="B26" s="350" t="s">
        <v>66</v>
      </c>
      <c r="C26" s="350"/>
      <c r="D26" s="206">
        <f>+AVERAGE(D11:D25)</f>
        <v>9.5000000000000001E-2</v>
      </c>
      <c r="E26" s="206">
        <f t="shared" ref="E26:U26" si="0">+AVERAGE(E11:E25)</f>
        <v>1.9120499999999999E-2</v>
      </c>
      <c r="F26" s="206">
        <f t="shared" si="0"/>
        <v>0.1181</v>
      </c>
      <c r="G26" s="206">
        <f t="shared" si="0"/>
        <v>0.22</v>
      </c>
      <c r="H26" s="206">
        <f t="shared" si="0"/>
        <v>0.14000000000000001</v>
      </c>
      <c r="I26" s="206">
        <f t="shared" si="0"/>
        <v>0.1411</v>
      </c>
      <c r="J26" s="206">
        <f t="shared" si="0"/>
        <v>0.22957500000000003</v>
      </c>
      <c r="K26" s="206">
        <f t="shared" si="0"/>
        <v>0.27294999999999997</v>
      </c>
      <c r="L26" s="206">
        <f t="shared" si="0"/>
        <v>0.18090000000000001</v>
      </c>
      <c r="M26" s="206">
        <f t="shared" si="0"/>
        <v>0.15793333333333334</v>
      </c>
      <c r="N26" s="206">
        <f t="shared" si="0"/>
        <v>0.3725</v>
      </c>
      <c r="O26" s="206">
        <f t="shared" si="0"/>
        <v>0.37933333333333336</v>
      </c>
      <c r="P26" s="206">
        <f t="shared" si="0"/>
        <v>1.7273333333333332</v>
      </c>
      <c r="Q26" s="206">
        <f t="shared" si="0"/>
        <v>0.41500000000000004</v>
      </c>
      <c r="R26" s="206">
        <f t="shared" si="0"/>
        <v>0.59011135555555549</v>
      </c>
      <c r="S26" s="206">
        <f t="shared" si="0"/>
        <v>0.86</v>
      </c>
      <c r="T26" s="206">
        <f t="shared" si="0"/>
        <v>2.4290777777777777</v>
      </c>
      <c r="U26" s="206">
        <f t="shared" si="0"/>
        <v>2.5446999999999997</v>
      </c>
      <c r="V26" s="81"/>
    </row>
    <row r="27" spans="2:22" ht="30" customHeight="1">
      <c r="C27" s="83"/>
      <c r="D27" s="81"/>
      <c r="E27" s="81"/>
      <c r="F27" s="81"/>
      <c r="G27" s="81"/>
      <c r="H27" s="81"/>
      <c r="I27" s="81"/>
      <c r="J27" s="83"/>
      <c r="K27" s="83"/>
      <c r="L27" s="83"/>
      <c r="M27" s="83"/>
      <c r="N27" s="83"/>
      <c r="O27" s="83"/>
      <c r="P27" s="83"/>
      <c r="Q27" s="81"/>
      <c r="R27" s="81"/>
      <c r="S27" s="81"/>
      <c r="T27" s="81"/>
      <c r="U27" s="81"/>
      <c r="V27" s="81"/>
    </row>
    <row r="28" spans="2:22" s="80" customFormat="1" ht="25" customHeight="1">
      <c r="B28" s="345" t="s">
        <v>167</v>
      </c>
      <c r="C28" s="345"/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82"/>
    </row>
    <row r="29" spans="2:22" s="80" customFormat="1" ht="25" customHeight="1">
      <c r="B29" s="343" t="s">
        <v>168</v>
      </c>
      <c r="C29" s="343"/>
      <c r="D29" s="343"/>
      <c r="E29" s="343"/>
      <c r="F29" s="343"/>
      <c r="G29" s="343"/>
      <c r="H29" s="343"/>
      <c r="I29" s="343"/>
      <c r="J29" s="343"/>
      <c r="K29" s="343"/>
      <c r="L29" s="343"/>
      <c r="M29" s="343"/>
      <c r="N29" s="343"/>
      <c r="O29" s="343"/>
      <c r="P29" s="343"/>
      <c r="Q29" s="343"/>
      <c r="R29" s="343"/>
      <c r="S29" s="343"/>
      <c r="T29" s="343"/>
      <c r="U29" s="343"/>
      <c r="V29" s="82"/>
    </row>
    <row r="30" spans="2:22" ht="25" customHeight="1">
      <c r="B30" s="347" t="s">
        <v>219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7"/>
      <c r="S30" s="347"/>
      <c r="T30" s="347"/>
      <c r="U30" s="347"/>
      <c r="V30" s="81"/>
    </row>
    <row r="31" spans="2:22" ht="30" customHeight="1">
      <c r="B31" s="57"/>
      <c r="C31" s="83"/>
      <c r="D31" s="81"/>
      <c r="E31" s="81"/>
      <c r="F31" s="81"/>
      <c r="G31" s="81"/>
      <c r="H31" s="81"/>
      <c r="I31" s="81"/>
      <c r="J31" s="83"/>
      <c r="K31" s="83"/>
      <c r="L31" s="83"/>
      <c r="M31" s="83"/>
      <c r="N31" s="83"/>
      <c r="O31" s="83"/>
      <c r="P31" s="83"/>
      <c r="Q31" s="81"/>
      <c r="R31" s="81"/>
      <c r="S31" s="81"/>
      <c r="T31" s="81"/>
      <c r="U31" s="81"/>
      <c r="V31" s="81"/>
    </row>
    <row r="32" spans="2:22" s="255" customFormat="1" ht="30" customHeight="1">
      <c r="B32" s="253" t="s">
        <v>213</v>
      </c>
      <c r="C32" s="254"/>
      <c r="D32" s="254"/>
      <c r="E32" s="254"/>
      <c r="G32" s="256"/>
      <c r="H32" s="256"/>
      <c r="K32" s="256"/>
      <c r="T32" s="338" t="s">
        <v>217</v>
      </c>
      <c r="U32" s="338"/>
    </row>
    <row r="33" spans="1:26" s="55" customFormat="1" ht="30" customHeight="1">
      <c r="A33" s="54"/>
      <c r="B33" s="221"/>
      <c r="C33" s="222"/>
      <c r="D33" s="222"/>
      <c r="E33" s="222"/>
      <c r="F33" s="222"/>
      <c r="G33" s="54"/>
      <c r="H33" s="54"/>
      <c r="I33" s="54"/>
      <c r="J33" s="54"/>
      <c r="K33" s="54"/>
    </row>
    <row r="34" spans="1:26" s="55" customFormat="1" ht="50" customHeight="1">
      <c r="A34" s="54"/>
      <c r="B34" s="328" t="s">
        <v>103</v>
      </c>
      <c r="C34" s="328"/>
      <c r="D34" s="328"/>
      <c r="E34" s="328"/>
      <c r="F34" s="328"/>
      <c r="G34" s="328"/>
      <c r="H34" s="328"/>
      <c r="I34" s="328"/>
      <c r="J34" s="328"/>
      <c r="K34" s="328"/>
      <c r="L34" s="328"/>
      <c r="M34" s="328"/>
      <c r="N34" s="328"/>
      <c r="O34" s="328"/>
      <c r="P34" s="328"/>
      <c r="Q34" s="328"/>
      <c r="R34" s="328"/>
      <c r="S34" s="328"/>
      <c r="T34" s="328"/>
      <c r="U34" s="328"/>
      <c r="V34" s="223"/>
      <c r="W34" s="223"/>
      <c r="X34" s="223"/>
      <c r="Y34" s="223"/>
      <c r="Z34" s="227"/>
    </row>
    <row r="35" spans="1:26" ht="30" customHeight="1">
      <c r="B35" s="43"/>
      <c r="C35" s="83"/>
      <c r="D35" s="81"/>
      <c r="E35" s="81"/>
      <c r="F35" s="81"/>
      <c r="G35" s="81"/>
      <c r="H35" s="81"/>
      <c r="I35" s="81"/>
      <c r="J35" s="83"/>
      <c r="K35" s="83"/>
      <c r="L35" s="83"/>
      <c r="M35" s="83"/>
      <c r="N35" s="83"/>
      <c r="O35" s="83"/>
      <c r="P35" s="83"/>
      <c r="Q35" s="81"/>
      <c r="R35" s="81"/>
      <c r="S35" s="81"/>
      <c r="T35" s="81"/>
      <c r="U35" s="81"/>
      <c r="V35" s="81"/>
    </row>
    <row r="36" spans="1:26" ht="30" customHeight="1">
      <c r="B36" s="83"/>
      <c r="C36" s="83"/>
      <c r="D36" s="81"/>
      <c r="E36" s="81"/>
      <c r="F36" s="81"/>
      <c r="G36" s="81"/>
      <c r="H36" s="81"/>
      <c r="I36" s="81"/>
      <c r="J36" s="83"/>
      <c r="K36" s="83"/>
      <c r="L36" s="83"/>
      <c r="M36" s="83"/>
      <c r="N36" s="83"/>
      <c r="O36" s="83"/>
      <c r="P36" s="83"/>
      <c r="Q36" s="81"/>
      <c r="R36" s="81"/>
      <c r="S36" s="81"/>
      <c r="T36" s="81"/>
      <c r="U36" s="81"/>
      <c r="V36" s="81"/>
    </row>
    <row r="37" spans="1:26" ht="30" customHeight="1">
      <c r="B37" s="83"/>
      <c r="C37" s="83"/>
      <c r="D37" s="81"/>
      <c r="E37" s="81"/>
      <c r="F37" s="81"/>
      <c r="G37" s="81"/>
      <c r="H37" s="81"/>
      <c r="I37" s="81"/>
      <c r="J37" s="83"/>
      <c r="K37" s="83"/>
      <c r="L37" s="83"/>
      <c r="M37" s="83"/>
      <c r="N37" s="83"/>
      <c r="O37" s="83"/>
      <c r="P37" s="83"/>
      <c r="Q37" s="81"/>
      <c r="R37" s="81"/>
      <c r="S37" s="81"/>
      <c r="T37" s="81"/>
      <c r="U37" s="81"/>
      <c r="V37" s="81"/>
    </row>
    <row r="38" spans="1:26" ht="30" customHeight="1">
      <c r="B38" s="83"/>
      <c r="C38" s="83"/>
      <c r="D38" s="81"/>
      <c r="E38" s="81"/>
      <c r="F38" s="81"/>
      <c r="G38" s="81"/>
      <c r="H38" s="81"/>
      <c r="I38" s="81"/>
      <c r="J38" s="83"/>
      <c r="K38" s="83"/>
      <c r="L38" s="83"/>
      <c r="M38" s="83"/>
      <c r="N38" s="83"/>
      <c r="O38" s="83"/>
      <c r="P38" s="83"/>
      <c r="Q38" s="81"/>
      <c r="R38" s="81"/>
      <c r="S38" s="81"/>
      <c r="T38" s="81"/>
      <c r="U38" s="81"/>
      <c r="V38" s="81"/>
    </row>
    <row r="39" spans="1:26" ht="30" customHeight="1">
      <c r="B39" s="83"/>
      <c r="C39" s="83"/>
      <c r="D39" s="81"/>
      <c r="E39" s="81"/>
      <c r="F39" s="81"/>
      <c r="G39" s="81"/>
      <c r="H39" s="81"/>
      <c r="I39" s="81"/>
      <c r="J39" s="83"/>
      <c r="K39" s="83"/>
      <c r="L39" s="83"/>
      <c r="M39" s="83"/>
      <c r="N39" s="83"/>
      <c r="O39" s="83"/>
      <c r="P39" s="83"/>
      <c r="Q39" s="81"/>
      <c r="R39" s="81"/>
      <c r="S39" s="81"/>
      <c r="T39" s="81"/>
      <c r="U39" s="81"/>
      <c r="V39" s="81"/>
    </row>
    <row r="40" spans="1:26" ht="30" customHeight="1">
      <c r="B40" s="83"/>
      <c r="C40" s="83"/>
      <c r="D40" s="81"/>
      <c r="E40" s="81"/>
      <c r="F40" s="81"/>
      <c r="G40" s="81"/>
      <c r="H40" s="81"/>
      <c r="I40" s="81"/>
      <c r="J40" s="83"/>
      <c r="K40" s="83"/>
      <c r="L40" s="83"/>
      <c r="M40" s="83"/>
      <c r="N40" s="83"/>
      <c r="O40" s="83"/>
      <c r="P40" s="83"/>
      <c r="Q40" s="81"/>
      <c r="R40" s="81"/>
      <c r="S40" s="81"/>
      <c r="T40" s="81"/>
      <c r="U40" s="81"/>
      <c r="V40" s="81"/>
    </row>
    <row r="41" spans="1:26" ht="30" customHeight="1">
      <c r="B41" s="83"/>
      <c r="C41" s="83"/>
      <c r="D41" s="81"/>
      <c r="E41" s="81"/>
      <c r="F41" s="81"/>
      <c r="G41" s="81"/>
      <c r="H41" s="81"/>
      <c r="I41" s="81"/>
      <c r="J41" s="83"/>
      <c r="K41" s="83"/>
      <c r="L41" s="83"/>
      <c r="M41" s="83"/>
      <c r="N41" s="83"/>
      <c r="O41" s="83"/>
      <c r="P41" s="83"/>
      <c r="Q41" s="81"/>
      <c r="R41" s="81"/>
      <c r="S41" s="81"/>
      <c r="T41" s="81"/>
      <c r="U41" s="81"/>
      <c r="V41" s="81"/>
    </row>
    <row r="42" spans="1:26" ht="30" customHeight="1">
      <c r="B42" s="83"/>
      <c r="C42" s="83"/>
      <c r="D42" s="81"/>
      <c r="E42" s="81"/>
      <c r="F42" s="81"/>
      <c r="G42" s="81"/>
      <c r="H42" s="81"/>
      <c r="I42" s="81"/>
      <c r="J42" s="83"/>
      <c r="K42" s="83"/>
      <c r="L42" s="83"/>
      <c r="M42" s="83"/>
      <c r="N42" s="83"/>
      <c r="O42" s="83"/>
      <c r="P42" s="83"/>
      <c r="Q42" s="81"/>
      <c r="R42" s="81"/>
      <c r="S42" s="81"/>
      <c r="T42" s="81"/>
      <c r="U42" s="81"/>
      <c r="V42" s="81"/>
    </row>
    <row r="43" spans="1:26" ht="30" customHeight="1">
      <c r="B43" s="83"/>
      <c r="C43" s="83"/>
      <c r="D43" s="81"/>
      <c r="E43" s="81"/>
      <c r="F43" s="81"/>
      <c r="G43" s="81"/>
      <c r="H43" s="81"/>
      <c r="I43" s="81"/>
      <c r="J43" s="83"/>
      <c r="K43" s="83"/>
      <c r="L43" s="83"/>
      <c r="M43" s="83"/>
      <c r="N43" s="83"/>
      <c r="O43" s="83"/>
      <c r="P43" s="83"/>
      <c r="Q43" s="81"/>
      <c r="R43" s="81"/>
      <c r="S43" s="81"/>
      <c r="T43" s="81"/>
      <c r="U43" s="81"/>
      <c r="V43" s="81"/>
    </row>
    <row r="44" spans="1:26" ht="30" customHeight="1">
      <c r="B44" s="32"/>
      <c r="C44" s="32"/>
      <c r="J44" s="32"/>
      <c r="K44" s="32"/>
      <c r="L44" s="32"/>
      <c r="M44" s="32"/>
      <c r="N44" s="32"/>
      <c r="O44" s="32"/>
      <c r="P44" s="32"/>
    </row>
    <row r="45" spans="1:26" ht="30" customHeight="1">
      <c r="B45" s="32"/>
      <c r="C45" s="32"/>
      <c r="J45" s="32"/>
      <c r="K45" s="32"/>
      <c r="L45" s="32"/>
      <c r="M45" s="32"/>
      <c r="N45" s="32"/>
      <c r="O45" s="32"/>
      <c r="P45" s="32"/>
    </row>
    <row r="46" spans="1:26" ht="30" customHeight="1">
      <c r="B46" s="32"/>
      <c r="C46" s="32"/>
      <c r="J46" s="32"/>
      <c r="K46" s="32"/>
      <c r="L46" s="32"/>
      <c r="M46" s="32"/>
      <c r="N46" s="32"/>
      <c r="O46" s="32"/>
      <c r="P46" s="32"/>
    </row>
    <row r="47" spans="1:26" ht="30" customHeight="1">
      <c r="B47" s="32"/>
      <c r="C47" s="32"/>
      <c r="J47" s="32"/>
      <c r="K47" s="32"/>
      <c r="L47" s="32"/>
      <c r="M47" s="32"/>
      <c r="N47" s="32"/>
      <c r="O47" s="32"/>
      <c r="P47" s="32"/>
    </row>
    <row r="48" spans="1:26" ht="30" customHeight="1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</row>
    <row r="49" spans="2:16" ht="30" customHeight="1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</row>
    <row r="50" spans="2:16" ht="30" customHeight="1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</row>
    <row r="51" spans="2:16" ht="30" customHeight="1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</row>
    <row r="52" spans="2:16" ht="30" customHeight="1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</row>
  </sheetData>
  <mergeCells count="16">
    <mergeCell ref="B34:U34"/>
    <mergeCell ref="B28:U28"/>
    <mergeCell ref="B29:U29"/>
    <mergeCell ref="B30:U30"/>
    <mergeCell ref="B26:C26"/>
    <mergeCell ref="B9:B10"/>
    <mergeCell ref="G9:I9"/>
    <mergeCell ref="C9:C10"/>
    <mergeCell ref="T32:U32"/>
    <mergeCell ref="B5:U5"/>
    <mergeCell ref="B6:U6"/>
    <mergeCell ref="S2:U2"/>
    <mergeCell ref="T8:U8"/>
    <mergeCell ref="N9:Q9"/>
    <mergeCell ref="J9:M9"/>
    <mergeCell ref="D8:S8"/>
  </mergeCells>
  <phoneticPr fontId="9" type="noConversion"/>
  <hyperlinks>
    <hyperlink ref="B34" location="Índice!A1" display="Volver al índice"/>
    <hyperlink ref="T32" location="'7'!A1" display="Siguiente   "/>
    <hyperlink ref="B32" location="'5'!A1" display="  Atrás "/>
    <hyperlink ref="U32" location="'7'!A1" display="'7'!A1"/>
  </hyperlinks>
  <pageMargins left="0.75000000000000011" right="0.75000000000000011" top="1.4000000000000001" bottom="1" header="0" footer="0"/>
  <pageSetup scale="36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O35"/>
  <sheetViews>
    <sheetView showGridLines="0" workbookViewId="0"/>
  </sheetViews>
  <sheetFormatPr baseColWidth="10" defaultColWidth="12.83203125" defaultRowHeight="30" customHeight="1" x14ac:dyDescent="0"/>
  <cols>
    <col min="1" max="1" width="12.83203125" style="32"/>
    <col min="2" max="2" width="25.83203125" style="32" customWidth="1"/>
    <col min="3" max="3" width="16.6640625" style="32" customWidth="1"/>
    <col min="4" max="16384" width="12.83203125" style="32"/>
  </cols>
  <sheetData>
    <row r="1" spans="2:41" s="23" customFormat="1" ht="30.75" customHeight="1"/>
    <row r="2" spans="2:41" s="23" customFormat="1" ht="62" customHeight="1">
      <c r="B2" s="24"/>
      <c r="D2" s="25"/>
      <c r="F2" s="27"/>
      <c r="G2" s="25"/>
      <c r="H2" s="25"/>
      <c r="K2" s="27"/>
      <c r="L2" s="335" t="s">
        <v>257</v>
      </c>
      <c r="M2" s="335"/>
      <c r="N2" s="335"/>
    </row>
    <row r="3" spans="2:41" s="23" customFormat="1" ht="30.75" customHeight="1">
      <c r="B3" s="24"/>
      <c r="C3" s="24"/>
      <c r="D3" s="24"/>
      <c r="E3" s="24"/>
      <c r="J3" s="26"/>
      <c r="K3" s="26"/>
      <c r="L3" s="26"/>
      <c r="M3" s="26"/>
    </row>
    <row r="4" spans="2:41" s="30" customFormat="1" ht="30" customHeight="1">
      <c r="Q4" s="31"/>
      <c r="R4" s="31"/>
      <c r="S4" s="31"/>
      <c r="T4" s="31"/>
      <c r="U4" s="31"/>
      <c r="V4" s="31"/>
      <c r="W4" s="31"/>
      <c r="X4" s="31"/>
      <c r="Y4" s="31"/>
      <c r="Z4" s="32"/>
      <c r="AA4" s="32"/>
    </row>
    <row r="5" spans="2:41" s="262" customFormat="1" ht="60" customHeight="1">
      <c r="B5" s="330" t="s">
        <v>86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4"/>
      <c r="AF5" s="264"/>
      <c r="AG5" s="263"/>
      <c r="AH5" s="263"/>
      <c r="AI5" s="263"/>
      <c r="AJ5" s="263"/>
      <c r="AK5" s="263"/>
      <c r="AL5" s="265"/>
      <c r="AM5" s="265"/>
      <c r="AN5" s="265"/>
    </row>
    <row r="6" spans="2:41" s="266" customFormat="1" ht="30" customHeight="1">
      <c r="B6" s="331" t="s">
        <v>249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67"/>
      <c r="AB6" s="267"/>
      <c r="AC6" s="267"/>
      <c r="AD6" s="267"/>
      <c r="AE6" s="264"/>
      <c r="AF6" s="264"/>
      <c r="AG6" s="267"/>
      <c r="AH6" s="267"/>
      <c r="AI6" s="267"/>
      <c r="AJ6" s="267"/>
      <c r="AK6" s="267"/>
      <c r="AL6" s="268"/>
      <c r="AM6" s="268"/>
      <c r="AN6" s="268"/>
      <c r="AO6" s="268"/>
    </row>
    <row r="7" spans="2:41" ht="30" customHeight="1">
      <c r="B7" s="8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2:41" ht="30" customHeight="1">
      <c r="B8" s="351" t="s">
        <v>80</v>
      </c>
      <c r="C8" s="336" t="s">
        <v>40</v>
      </c>
      <c r="D8" s="351" t="s">
        <v>96</v>
      </c>
      <c r="E8" s="351"/>
      <c r="F8" s="351"/>
      <c r="G8" s="351"/>
      <c r="H8" s="351"/>
      <c r="I8" s="198" t="s">
        <v>95</v>
      </c>
      <c r="J8" s="351" t="s">
        <v>97</v>
      </c>
      <c r="K8" s="351"/>
      <c r="L8" s="351"/>
      <c r="M8" s="351"/>
      <c r="N8" s="351"/>
    </row>
    <row r="9" spans="2:41" ht="40" customHeight="1">
      <c r="B9" s="351"/>
      <c r="C9" s="336"/>
      <c r="D9" s="198" t="s">
        <v>124</v>
      </c>
      <c r="E9" s="198" t="s">
        <v>125</v>
      </c>
      <c r="F9" s="198" t="s">
        <v>126</v>
      </c>
      <c r="G9" s="198" t="s">
        <v>183</v>
      </c>
      <c r="H9" s="198" t="s">
        <v>184</v>
      </c>
      <c r="I9" s="198" t="s">
        <v>124</v>
      </c>
      <c r="J9" s="198" t="s">
        <v>124</v>
      </c>
      <c r="K9" s="198" t="s">
        <v>125</v>
      </c>
      <c r="L9" s="198" t="s">
        <v>126</v>
      </c>
      <c r="M9" s="198" t="s">
        <v>183</v>
      </c>
      <c r="N9" s="198" t="s">
        <v>184</v>
      </c>
    </row>
    <row r="10" spans="2:41" s="90" customFormat="1" ht="30" customHeight="1">
      <c r="B10" s="98" t="s">
        <v>15</v>
      </c>
      <c r="C10" s="99" t="s">
        <v>42</v>
      </c>
      <c r="D10" s="97">
        <v>0.1</v>
      </c>
      <c r="E10" s="97">
        <v>0.14000000000000001</v>
      </c>
      <c r="F10" s="97"/>
      <c r="G10" s="97"/>
      <c r="H10" s="97"/>
      <c r="I10" s="97">
        <v>0.04</v>
      </c>
      <c r="J10" s="97">
        <v>0.1</v>
      </c>
      <c r="K10" s="97">
        <v>0.14000000000000001</v>
      </c>
      <c r="L10" s="97"/>
      <c r="M10" s="97"/>
      <c r="N10" s="97"/>
    </row>
    <row r="11" spans="2:41" s="90" customFormat="1" ht="30" customHeight="1">
      <c r="B11" s="233" t="s">
        <v>38</v>
      </c>
      <c r="C11" s="131" t="s">
        <v>44</v>
      </c>
      <c r="D11" s="234">
        <v>0.1188886</v>
      </c>
      <c r="E11" s="234"/>
      <c r="F11" s="234">
        <v>0.11873939999999999</v>
      </c>
      <c r="G11" s="234"/>
      <c r="H11" s="234">
        <v>0.12620000000000001</v>
      </c>
      <c r="I11" s="234">
        <v>1.9120499999999999E-2</v>
      </c>
      <c r="J11" s="234">
        <v>0.13324220000000001</v>
      </c>
      <c r="K11" s="234"/>
      <c r="L11" s="234">
        <v>0.13310169999999999</v>
      </c>
      <c r="M11" s="234"/>
      <c r="N11" s="234">
        <v>0.15770000000000001</v>
      </c>
    </row>
    <row r="12" spans="2:41" s="90" customFormat="1" ht="30" customHeight="1">
      <c r="B12" s="98" t="s">
        <v>16</v>
      </c>
      <c r="C12" s="99" t="s">
        <v>41</v>
      </c>
      <c r="D12" s="97">
        <v>0.1187</v>
      </c>
      <c r="E12" s="97"/>
      <c r="F12" s="97">
        <v>0.11</v>
      </c>
      <c r="G12" s="97"/>
      <c r="H12" s="97">
        <v>0.1</v>
      </c>
      <c r="I12" s="97">
        <v>3.49E-2</v>
      </c>
      <c r="J12" s="97">
        <v>0.1187</v>
      </c>
      <c r="K12" s="97"/>
      <c r="L12" s="97">
        <v>0.11</v>
      </c>
      <c r="M12" s="97"/>
      <c r="N12" s="97">
        <v>0.1</v>
      </c>
    </row>
    <row r="13" spans="2:41" s="90" customFormat="1" ht="30" customHeight="1">
      <c r="B13" s="233" t="s">
        <v>17</v>
      </c>
      <c r="C13" s="131" t="s">
        <v>49</v>
      </c>
      <c r="D13" s="234">
        <v>0.1181</v>
      </c>
      <c r="E13" s="234"/>
      <c r="F13" s="234"/>
      <c r="G13" s="234"/>
      <c r="H13" s="234"/>
      <c r="I13" s="234">
        <v>3.49E-2</v>
      </c>
      <c r="J13" s="234">
        <v>0.1181</v>
      </c>
      <c r="K13" s="234"/>
      <c r="L13" s="234"/>
      <c r="M13" s="234"/>
      <c r="N13" s="234"/>
    </row>
    <row r="14" spans="2:41" s="90" customFormat="1" ht="30" customHeight="1">
      <c r="B14" s="98" t="s">
        <v>18</v>
      </c>
      <c r="C14" s="99" t="s">
        <v>46</v>
      </c>
      <c r="D14" s="97">
        <v>0.1</v>
      </c>
      <c r="E14" s="97"/>
      <c r="F14" s="97">
        <v>0.08</v>
      </c>
      <c r="G14" s="97">
        <v>0.12</v>
      </c>
      <c r="H14" s="97">
        <v>0.11</v>
      </c>
      <c r="I14" s="97">
        <v>0.03</v>
      </c>
      <c r="J14" s="97">
        <v>0.1</v>
      </c>
      <c r="K14" s="97"/>
      <c r="L14" s="97">
        <v>0.08</v>
      </c>
      <c r="M14" s="97">
        <v>0.12</v>
      </c>
      <c r="N14" s="97">
        <v>0.11</v>
      </c>
    </row>
    <row r="15" spans="2:41" s="90" customFormat="1" ht="30" customHeight="1">
      <c r="B15" s="233" t="s">
        <v>19</v>
      </c>
      <c r="C15" s="131" t="s">
        <v>42</v>
      </c>
      <c r="D15" s="234">
        <v>0.1</v>
      </c>
      <c r="E15" s="234">
        <v>0.14000000000000001</v>
      </c>
      <c r="F15" s="234"/>
      <c r="G15" s="234"/>
      <c r="H15" s="234"/>
      <c r="I15" s="234">
        <v>0.04</v>
      </c>
      <c r="J15" s="234">
        <v>0.1</v>
      </c>
      <c r="K15" s="234">
        <v>0.14000000000000001</v>
      </c>
      <c r="L15" s="234"/>
      <c r="M15" s="234"/>
      <c r="N15" s="234"/>
    </row>
    <row r="16" spans="2:41" s="90" customFormat="1" ht="30" customHeight="1">
      <c r="B16" s="98" t="s">
        <v>20</v>
      </c>
      <c r="C16" s="99" t="s">
        <v>46</v>
      </c>
      <c r="D16" s="97">
        <v>0.1</v>
      </c>
      <c r="E16" s="97"/>
      <c r="F16" s="97"/>
      <c r="G16" s="97"/>
      <c r="H16" s="97"/>
      <c r="I16" s="97">
        <v>0.03</v>
      </c>
      <c r="J16" s="97">
        <v>0.1</v>
      </c>
      <c r="K16" s="97"/>
      <c r="L16" s="97"/>
      <c r="M16" s="97"/>
      <c r="N16" s="97"/>
    </row>
    <row r="17" spans="1:20" s="90" customFormat="1" ht="30" customHeight="1">
      <c r="B17" s="233" t="s">
        <v>21</v>
      </c>
      <c r="C17" s="131" t="s">
        <v>46</v>
      </c>
      <c r="D17" s="234">
        <v>0.12</v>
      </c>
      <c r="E17" s="234"/>
      <c r="F17" s="234"/>
      <c r="G17" s="234"/>
      <c r="H17" s="234"/>
      <c r="I17" s="234">
        <v>0.04</v>
      </c>
      <c r="J17" s="234">
        <v>0.15</v>
      </c>
      <c r="K17" s="234"/>
      <c r="L17" s="234"/>
      <c r="M17" s="234"/>
      <c r="N17" s="234"/>
    </row>
    <row r="18" spans="1:20" s="90" customFormat="1" ht="30" customHeight="1">
      <c r="B18" s="98" t="s">
        <v>22</v>
      </c>
      <c r="C18" s="99" t="s">
        <v>67</v>
      </c>
      <c r="D18" s="97">
        <v>0.11</v>
      </c>
      <c r="E18" s="97"/>
      <c r="F18" s="97">
        <v>0.08</v>
      </c>
      <c r="G18" s="97">
        <v>0.12</v>
      </c>
      <c r="H18" s="97">
        <v>0.11</v>
      </c>
      <c r="I18" s="97">
        <v>3.4890062499999999E-2</v>
      </c>
      <c r="J18" s="97">
        <v>0.11</v>
      </c>
      <c r="K18" s="97"/>
      <c r="L18" s="97">
        <v>0.08</v>
      </c>
      <c r="M18" s="97">
        <v>0.12</v>
      </c>
      <c r="N18" s="97">
        <v>0.11</v>
      </c>
    </row>
    <row r="19" spans="1:20" s="90" customFormat="1" ht="30" customHeight="1">
      <c r="B19" s="233" t="s">
        <v>23</v>
      </c>
      <c r="C19" s="131" t="s">
        <v>48</v>
      </c>
      <c r="D19" s="234">
        <v>0.1</v>
      </c>
      <c r="E19" s="234"/>
      <c r="F19" s="234">
        <v>9.1456999999999997E-2</v>
      </c>
      <c r="G19" s="234"/>
      <c r="H19" s="234"/>
      <c r="I19" s="234">
        <v>0.03</v>
      </c>
      <c r="J19" s="234"/>
      <c r="K19" s="234"/>
      <c r="L19" s="234">
        <v>7.1429000000000006E-2</v>
      </c>
      <c r="M19" s="234"/>
      <c r="N19" s="234"/>
      <c r="O19" s="91"/>
    </row>
    <row r="20" spans="1:20" s="90" customFormat="1" ht="30" customHeight="1">
      <c r="B20" s="98" t="s">
        <v>24</v>
      </c>
      <c r="C20" s="99" t="s">
        <v>42</v>
      </c>
      <c r="D20" s="97">
        <v>0.1</v>
      </c>
      <c r="E20" s="97">
        <v>0.14000000000000001</v>
      </c>
      <c r="F20" s="97"/>
      <c r="G20" s="97"/>
      <c r="H20" s="97"/>
      <c r="I20" s="97">
        <v>0.04</v>
      </c>
      <c r="J20" s="97">
        <v>0.1</v>
      </c>
      <c r="K20" s="97">
        <v>0.14000000000000001</v>
      </c>
      <c r="L20" s="97"/>
      <c r="M20" s="97"/>
      <c r="N20" s="97"/>
    </row>
    <row r="21" spans="1:20" s="90" customFormat="1" ht="30" customHeight="1">
      <c r="B21" s="233" t="s">
        <v>25</v>
      </c>
      <c r="C21" s="131" t="s">
        <v>42</v>
      </c>
      <c r="D21" s="234">
        <v>0.1</v>
      </c>
      <c r="E21" s="234">
        <v>0.14285714285714285</v>
      </c>
      <c r="F21" s="234">
        <v>0.08</v>
      </c>
      <c r="G21" s="234"/>
      <c r="H21" s="234">
        <v>7.6923076923076927E-2</v>
      </c>
      <c r="I21" s="234">
        <v>0.04</v>
      </c>
      <c r="J21" s="234">
        <v>0.1</v>
      </c>
      <c r="K21" s="234">
        <v>0.14000000000000001</v>
      </c>
      <c r="L21" s="234"/>
      <c r="M21" s="234"/>
      <c r="N21" s="234">
        <v>7.6923076923076927E-2</v>
      </c>
    </row>
    <row r="22" spans="1:20" s="90" customFormat="1" ht="30" customHeight="1">
      <c r="B22" s="98" t="s">
        <v>26</v>
      </c>
      <c r="C22" s="99" t="s">
        <v>45</v>
      </c>
      <c r="D22" s="97">
        <v>0.09</v>
      </c>
      <c r="E22" s="97"/>
      <c r="F22" s="97">
        <v>0.12</v>
      </c>
      <c r="G22" s="97"/>
      <c r="H22" s="97"/>
      <c r="I22" s="97">
        <v>2.5000000000000001E-2</v>
      </c>
      <c r="J22" s="97">
        <v>8.5000000000000006E-2</v>
      </c>
      <c r="K22" s="97"/>
      <c r="L22" s="97">
        <v>0.08</v>
      </c>
      <c r="M22" s="97"/>
      <c r="N22" s="97"/>
    </row>
    <row r="23" spans="1:20" s="90" customFormat="1" ht="30" customHeight="1">
      <c r="B23" s="233" t="s">
        <v>27</v>
      </c>
      <c r="C23" s="131" t="s">
        <v>43</v>
      </c>
      <c r="D23" s="234">
        <v>0.08</v>
      </c>
      <c r="E23" s="234"/>
      <c r="F23" s="234">
        <v>0.04</v>
      </c>
      <c r="G23" s="234">
        <v>0.13</v>
      </c>
      <c r="H23" s="234">
        <v>0.1</v>
      </c>
      <c r="I23" s="234">
        <v>0.04</v>
      </c>
      <c r="J23" s="234">
        <v>0.08</v>
      </c>
      <c r="K23" s="234"/>
      <c r="L23" s="234"/>
      <c r="M23" s="234">
        <v>0.13</v>
      </c>
      <c r="N23" s="234">
        <v>0.1</v>
      </c>
    </row>
    <row r="24" spans="1:20" s="90" customFormat="1" ht="30" customHeight="1">
      <c r="B24" s="98" t="s">
        <v>28</v>
      </c>
      <c r="C24" s="78" t="s">
        <v>42</v>
      </c>
      <c r="D24" s="97">
        <v>0.1</v>
      </c>
      <c r="E24" s="97">
        <v>0.14000000000000001</v>
      </c>
      <c r="F24" s="97"/>
      <c r="G24" s="97"/>
      <c r="H24" s="97"/>
      <c r="I24" s="97">
        <v>0.04</v>
      </c>
      <c r="J24" s="97">
        <v>0.1</v>
      </c>
      <c r="K24" s="97">
        <v>0.14000000000000001</v>
      </c>
      <c r="L24" s="97"/>
      <c r="M24" s="97"/>
      <c r="N24" s="97"/>
    </row>
    <row r="25" spans="1:20" ht="30" customHeight="1">
      <c r="B25" s="350" t="s">
        <v>66</v>
      </c>
      <c r="C25" s="350"/>
      <c r="D25" s="206">
        <f>+AVERAGE(D10:D24)</f>
        <v>0.10371257333333335</v>
      </c>
      <c r="E25" s="206">
        <f t="shared" ref="E25:N25" si="0">+AVERAGE(E10:E24)</f>
        <v>0.1405714285714286</v>
      </c>
      <c r="F25" s="206">
        <f t="shared" si="0"/>
        <v>9.0024550000000009E-2</v>
      </c>
      <c r="G25" s="206">
        <f t="shared" si="0"/>
        <v>0.12333333333333334</v>
      </c>
      <c r="H25" s="206">
        <f t="shared" si="0"/>
        <v>0.10385384615384614</v>
      </c>
      <c r="I25" s="206">
        <f t="shared" si="0"/>
        <v>3.4587370833333325E-2</v>
      </c>
      <c r="J25" s="206">
        <f t="shared" si="0"/>
        <v>0.1067887285714286</v>
      </c>
      <c r="K25" s="206">
        <f t="shared" si="0"/>
        <v>0.14000000000000001</v>
      </c>
      <c r="L25" s="206">
        <f t="shared" si="0"/>
        <v>9.2421783333333341E-2</v>
      </c>
      <c r="M25" s="206">
        <f t="shared" si="0"/>
        <v>0.12333333333333334</v>
      </c>
      <c r="N25" s="206">
        <f t="shared" si="0"/>
        <v>0.10910384615384615</v>
      </c>
    </row>
    <row r="26" spans="1:20" ht="30" customHeight="1">
      <c r="A26" s="92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</row>
    <row r="27" spans="1:20" ht="25" customHeight="1">
      <c r="B27" s="353" t="s">
        <v>167</v>
      </c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</row>
    <row r="28" spans="1:20" ht="25" customHeight="1">
      <c r="B28" s="354" t="s">
        <v>170</v>
      </c>
      <c r="C28" s="354"/>
      <c r="D28" s="354"/>
      <c r="E28" s="354"/>
      <c r="F28" s="354"/>
      <c r="G28" s="354"/>
      <c r="H28" s="354"/>
      <c r="I28" s="354"/>
      <c r="J28" s="354"/>
      <c r="K28" s="354"/>
      <c r="L28" s="354"/>
      <c r="M28" s="354"/>
      <c r="N28" s="354"/>
    </row>
    <row r="29" spans="1:20" ht="25" customHeight="1">
      <c r="B29" s="355" t="s">
        <v>222</v>
      </c>
      <c r="C29" s="355"/>
      <c r="D29" s="355"/>
      <c r="E29" s="355"/>
      <c r="F29" s="355"/>
      <c r="G29" s="355"/>
      <c r="H29" s="355"/>
      <c r="I29" s="355"/>
      <c r="J29" s="355"/>
      <c r="K29" s="355"/>
      <c r="L29" s="355"/>
      <c r="M29" s="355"/>
      <c r="N29" s="355"/>
    </row>
    <row r="30" spans="1:20" ht="30" customHeight="1">
      <c r="A30" s="95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</row>
    <row r="31" spans="1:20" s="255" customFormat="1" ht="30" customHeight="1">
      <c r="B31" s="253" t="s">
        <v>216</v>
      </c>
      <c r="C31" s="254"/>
      <c r="D31" s="254"/>
      <c r="E31" s="254"/>
      <c r="G31" s="256"/>
      <c r="H31" s="256"/>
      <c r="K31" s="256"/>
      <c r="M31" s="338" t="s">
        <v>217</v>
      </c>
      <c r="N31" s="338"/>
      <c r="T31" s="259"/>
    </row>
    <row r="32" spans="1:20" s="55" customFormat="1" ht="30" customHeight="1">
      <c r="A32" s="54"/>
      <c r="B32" s="221"/>
      <c r="C32" s="222"/>
      <c r="D32" s="222"/>
      <c r="E32" s="222"/>
      <c r="F32" s="222"/>
      <c r="G32" s="54"/>
      <c r="H32" s="54"/>
      <c r="I32" s="54"/>
      <c r="J32" s="54"/>
      <c r="K32" s="54"/>
    </row>
    <row r="33" spans="1:26" s="55" customFormat="1" ht="50" customHeight="1">
      <c r="A33" s="54"/>
      <c r="B33" s="328" t="s">
        <v>103</v>
      </c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7"/>
    </row>
    <row r="34" spans="1:26" ht="30" customHeight="1">
      <c r="A34" s="96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</row>
    <row r="35" spans="1:26" ht="30" customHeight="1"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</row>
  </sheetData>
  <mergeCells count="13">
    <mergeCell ref="L2:N2"/>
    <mergeCell ref="B25:C25"/>
    <mergeCell ref="B8:B9"/>
    <mergeCell ref="D8:H8"/>
    <mergeCell ref="J8:N8"/>
    <mergeCell ref="C8:C9"/>
    <mergeCell ref="B5:N5"/>
    <mergeCell ref="B6:N6"/>
    <mergeCell ref="B33:N33"/>
    <mergeCell ref="M31:N31"/>
    <mergeCell ref="B27:N27"/>
    <mergeCell ref="B28:N28"/>
    <mergeCell ref="B29:N29"/>
  </mergeCells>
  <phoneticPr fontId="9" type="noConversion"/>
  <hyperlinks>
    <hyperlink ref="B33" location="Índice!A1" display="Volver al índice"/>
    <hyperlink ref="M31" location="'8'!A1" display="Siguiente   "/>
    <hyperlink ref="B31" location="'6'!A1" display="  Atrás "/>
    <hyperlink ref="T31" location="'11'!A1" display="'11'!A1"/>
    <hyperlink ref="N31" location="'8'!A1" display="'8'!A1"/>
  </hyperlinks>
  <pageMargins left="0.75000000000000011" right="0.75000000000000011" top="1.4000000000000001" bottom="1" header="0" footer="0"/>
  <pageSetup scale="54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P49"/>
  <sheetViews>
    <sheetView showGridLines="0" showZeros="0" workbookViewId="0"/>
  </sheetViews>
  <sheetFormatPr baseColWidth="10" defaultColWidth="12.83203125" defaultRowHeight="30" customHeight="1" x14ac:dyDescent="0"/>
  <cols>
    <col min="1" max="1" width="12.83203125" style="32"/>
    <col min="2" max="2" width="25.6640625" style="32" customWidth="1"/>
    <col min="3" max="3" width="17.33203125" style="32" customWidth="1"/>
    <col min="4" max="4" width="18.6640625" style="32" customWidth="1"/>
    <col min="5" max="17" width="12.83203125" style="32"/>
    <col min="18" max="18" width="20.33203125" style="32" customWidth="1"/>
    <col min="19" max="19" width="24.83203125" style="32" customWidth="1"/>
    <col min="20" max="16384" width="12.83203125" style="32"/>
  </cols>
  <sheetData>
    <row r="1" spans="1:42" s="23" customFormat="1" ht="30.75" customHeight="1"/>
    <row r="2" spans="1:42" s="23" customFormat="1" ht="62" customHeight="1">
      <c r="B2" s="24"/>
      <c r="D2" s="25"/>
      <c r="F2" s="27"/>
      <c r="G2" s="25"/>
      <c r="H2" s="25"/>
      <c r="K2" s="27"/>
      <c r="L2" s="27"/>
      <c r="R2" s="335" t="s">
        <v>257</v>
      </c>
      <c r="S2" s="335"/>
    </row>
    <row r="3" spans="1:42" s="23" customFormat="1" ht="30.75" customHeight="1">
      <c r="B3" s="24"/>
      <c r="C3" s="24"/>
      <c r="D3" s="24"/>
      <c r="E3" s="24"/>
      <c r="J3" s="26"/>
      <c r="K3" s="26"/>
      <c r="L3" s="26"/>
      <c r="M3" s="26"/>
    </row>
    <row r="4" spans="1:42" s="14" customFormat="1" ht="30" customHeight="1">
      <c r="AF4" s="32"/>
      <c r="AG4" s="32"/>
    </row>
    <row r="5" spans="1:42" s="262" customFormat="1" ht="60" customHeight="1">
      <c r="B5" s="330" t="s">
        <v>86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4"/>
      <c r="AG5" s="264"/>
      <c r="AH5" s="263"/>
      <c r="AI5" s="263"/>
      <c r="AJ5" s="263"/>
      <c r="AK5" s="263"/>
      <c r="AL5" s="263"/>
      <c r="AM5" s="265"/>
      <c r="AN5" s="265"/>
      <c r="AO5" s="265"/>
    </row>
    <row r="6" spans="1:42" s="266" customFormat="1" ht="30" customHeight="1">
      <c r="B6" s="331" t="s">
        <v>248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1"/>
      <c r="T6" s="252"/>
      <c r="U6" s="252"/>
      <c r="V6" s="252"/>
      <c r="W6" s="252"/>
      <c r="X6" s="252"/>
      <c r="Y6" s="252"/>
      <c r="Z6" s="252"/>
      <c r="AA6" s="252"/>
      <c r="AB6" s="267"/>
      <c r="AC6" s="267"/>
      <c r="AD6" s="267"/>
      <c r="AE6" s="267"/>
      <c r="AF6" s="264"/>
      <c r="AG6" s="264"/>
      <c r="AH6" s="267"/>
      <c r="AI6" s="267"/>
      <c r="AJ6" s="267"/>
      <c r="AK6" s="267"/>
      <c r="AL6" s="267"/>
      <c r="AM6" s="268"/>
      <c r="AN6" s="268"/>
      <c r="AO6" s="268"/>
      <c r="AP6" s="268"/>
    </row>
    <row r="7" spans="1:42" ht="30" customHeight="1">
      <c r="A7" s="93"/>
      <c r="B7" s="10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</row>
    <row r="8" spans="1:42" ht="30" customHeight="1">
      <c r="A8" s="93"/>
      <c r="B8" s="352" t="s">
        <v>80</v>
      </c>
      <c r="C8" s="336" t="s">
        <v>40</v>
      </c>
      <c r="D8" s="197" t="s">
        <v>146</v>
      </c>
      <c r="E8" s="197" t="s">
        <v>114</v>
      </c>
      <c r="F8" s="197" t="s">
        <v>73</v>
      </c>
      <c r="G8" s="352" t="s">
        <v>74</v>
      </c>
      <c r="H8" s="352"/>
      <c r="I8" s="352"/>
      <c r="J8" s="337" t="s">
        <v>120</v>
      </c>
      <c r="K8" s="337"/>
      <c r="L8" s="337"/>
      <c r="M8" s="337"/>
      <c r="N8" s="337" t="s">
        <v>111</v>
      </c>
      <c r="O8" s="337"/>
      <c r="P8" s="337"/>
      <c r="Q8" s="337"/>
      <c r="R8" s="197" t="s">
        <v>115</v>
      </c>
      <c r="S8" s="197" t="s">
        <v>116</v>
      </c>
      <c r="T8" s="93"/>
    </row>
    <row r="9" spans="1:42" ht="40" customHeight="1">
      <c r="A9" s="93"/>
      <c r="B9" s="352"/>
      <c r="C9" s="336"/>
      <c r="D9" s="197" t="s">
        <v>32</v>
      </c>
      <c r="E9" s="197" t="s">
        <v>32</v>
      </c>
      <c r="F9" s="197" t="s">
        <v>32</v>
      </c>
      <c r="G9" s="197" t="s">
        <v>32</v>
      </c>
      <c r="H9" s="197" t="s">
        <v>33</v>
      </c>
      <c r="I9" s="197" t="s">
        <v>34</v>
      </c>
      <c r="J9" s="197" t="s">
        <v>32</v>
      </c>
      <c r="K9" s="197" t="s">
        <v>34</v>
      </c>
      <c r="L9" s="197" t="s">
        <v>181</v>
      </c>
      <c r="M9" s="197" t="s">
        <v>182</v>
      </c>
      <c r="N9" s="197" t="s">
        <v>32</v>
      </c>
      <c r="O9" s="197" t="s">
        <v>34</v>
      </c>
      <c r="P9" s="197" t="s">
        <v>75</v>
      </c>
      <c r="Q9" s="197" t="s">
        <v>76</v>
      </c>
      <c r="R9" s="197" t="s">
        <v>34</v>
      </c>
      <c r="S9" s="197" t="s">
        <v>34</v>
      </c>
      <c r="T9" s="93"/>
    </row>
    <row r="10" spans="1:42" s="90" customFormat="1" ht="30" customHeight="1">
      <c r="A10" s="104"/>
      <c r="B10" s="112" t="s">
        <v>205</v>
      </c>
      <c r="C10" s="99" t="s">
        <v>42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21825</v>
      </c>
      <c r="L10" s="111">
        <v>0</v>
      </c>
      <c r="M10" s="111">
        <v>0</v>
      </c>
      <c r="N10" s="111">
        <v>0</v>
      </c>
      <c r="O10" s="111">
        <v>603151.21858914616</v>
      </c>
      <c r="P10" s="111">
        <v>0</v>
      </c>
      <c r="Q10" s="111">
        <v>0</v>
      </c>
      <c r="R10" s="111">
        <v>3533.5915532117128</v>
      </c>
      <c r="S10" s="111">
        <v>0</v>
      </c>
      <c r="T10" s="104"/>
    </row>
    <row r="11" spans="1:42" s="90" customFormat="1" ht="30" customHeight="1">
      <c r="A11" s="104"/>
      <c r="B11" s="130" t="s">
        <v>38</v>
      </c>
      <c r="C11" s="131" t="s">
        <v>44</v>
      </c>
      <c r="D11" s="132">
        <v>0</v>
      </c>
      <c r="E11" s="132">
        <v>0</v>
      </c>
      <c r="F11" s="132">
        <v>0</v>
      </c>
      <c r="G11" s="132">
        <v>0</v>
      </c>
      <c r="H11" s="132">
        <v>0</v>
      </c>
      <c r="I11" s="132">
        <v>0</v>
      </c>
      <c r="J11" s="132">
        <v>6589.3649024436654</v>
      </c>
      <c r="K11" s="132">
        <v>149599.99472442761</v>
      </c>
      <c r="L11" s="132">
        <v>0</v>
      </c>
      <c r="M11" s="132">
        <v>0</v>
      </c>
      <c r="N11" s="132">
        <v>180314.39673154152</v>
      </c>
      <c r="O11" s="132">
        <v>524165.40649684682</v>
      </c>
      <c r="P11" s="132">
        <v>10060.554540399999</v>
      </c>
      <c r="Q11" s="132">
        <v>0</v>
      </c>
      <c r="R11" s="132">
        <v>195747.85432800002</v>
      </c>
      <c r="S11" s="132">
        <v>0</v>
      </c>
      <c r="T11" s="104"/>
    </row>
    <row r="12" spans="1:42" s="90" customFormat="1" ht="30" customHeight="1">
      <c r="A12" s="104"/>
      <c r="B12" s="112" t="s">
        <v>16</v>
      </c>
      <c r="C12" s="99" t="s">
        <v>41</v>
      </c>
      <c r="D12" s="111">
        <v>0</v>
      </c>
      <c r="E12" s="111">
        <v>0</v>
      </c>
      <c r="F12" s="111">
        <v>0</v>
      </c>
      <c r="G12" s="111">
        <v>0</v>
      </c>
      <c r="H12" s="111">
        <v>0</v>
      </c>
      <c r="I12" s="111">
        <v>11027.5</v>
      </c>
      <c r="J12" s="111">
        <v>0</v>
      </c>
      <c r="K12" s="111">
        <v>62000</v>
      </c>
      <c r="L12" s="111">
        <v>0</v>
      </c>
      <c r="M12" s="111">
        <v>0</v>
      </c>
      <c r="N12" s="111">
        <v>0</v>
      </c>
      <c r="O12" s="111">
        <v>2144994</v>
      </c>
      <c r="P12" s="111">
        <v>0</v>
      </c>
      <c r="Q12" s="111">
        <v>0</v>
      </c>
      <c r="R12" s="111">
        <v>0</v>
      </c>
      <c r="S12" s="111">
        <v>0</v>
      </c>
      <c r="T12" s="104"/>
    </row>
    <row r="13" spans="1:42" s="90" customFormat="1" ht="30" customHeight="1">
      <c r="A13" s="104"/>
      <c r="B13" s="130" t="s">
        <v>17</v>
      </c>
      <c r="C13" s="131" t="s">
        <v>49</v>
      </c>
      <c r="D13" s="132">
        <v>0</v>
      </c>
      <c r="E13" s="132">
        <v>0</v>
      </c>
      <c r="F13" s="132">
        <v>67210.710000000006</v>
      </c>
      <c r="G13" s="132">
        <v>0</v>
      </c>
      <c r="H13" s="132">
        <v>0</v>
      </c>
      <c r="I13" s="132">
        <v>0</v>
      </c>
      <c r="J13" s="132">
        <v>633488.27681625809</v>
      </c>
      <c r="K13" s="132">
        <v>151302.21876015828</v>
      </c>
      <c r="L13" s="132">
        <v>0</v>
      </c>
      <c r="M13" s="132">
        <v>0</v>
      </c>
      <c r="N13" s="132">
        <v>0</v>
      </c>
      <c r="O13" s="132">
        <v>113709.82051550705</v>
      </c>
      <c r="P13" s="132">
        <v>0</v>
      </c>
      <c r="Q13" s="132">
        <v>0</v>
      </c>
      <c r="R13" s="132">
        <v>0</v>
      </c>
      <c r="S13" s="132">
        <v>0</v>
      </c>
      <c r="T13" s="104"/>
    </row>
    <row r="14" spans="1:42" s="90" customFormat="1" ht="30" customHeight="1">
      <c r="A14" s="104"/>
      <c r="B14" s="112" t="s">
        <v>18</v>
      </c>
      <c r="C14" s="99" t="s">
        <v>46</v>
      </c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1269971.1694999998</v>
      </c>
      <c r="K14" s="111">
        <v>6628.4928</v>
      </c>
      <c r="L14" s="111">
        <v>745753.05359999998</v>
      </c>
      <c r="M14" s="111">
        <v>51519.923999999999</v>
      </c>
      <c r="N14" s="111">
        <v>1262.8</v>
      </c>
      <c r="O14" s="111">
        <v>233138</v>
      </c>
      <c r="P14" s="111">
        <v>1392.885</v>
      </c>
      <c r="Q14" s="111">
        <v>155642.85</v>
      </c>
      <c r="R14" s="111">
        <v>4919.2</v>
      </c>
      <c r="S14" s="111">
        <v>0</v>
      </c>
      <c r="T14" s="104"/>
    </row>
    <row r="15" spans="1:42" s="90" customFormat="1" ht="30" customHeight="1">
      <c r="A15" s="104"/>
      <c r="B15" s="130" t="s">
        <v>204</v>
      </c>
      <c r="C15" s="131" t="s">
        <v>42</v>
      </c>
      <c r="D15" s="132">
        <v>0</v>
      </c>
      <c r="E15" s="132">
        <v>0</v>
      </c>
      <c r="F15" s="132">
        <v>0</v>
      </c>
      <c r="G15" s="132">
        <v>0</v>
      </c>
      <c r="H15" s="132">
        <v>0</v>
      </c>
      <c r="I15" s="132">
        <v>0</v>
      </c>
      <c r="J15" s="132">
        <v>0</v>
      </c>
      <c r="K15" s="132">
        <v>5952.9652457895918</v>
      </c>
      <c r="L15" s="132">
        <v>0</v>
      </c>
      <c r="M15" s="132">
        <v>0</v>
      </c>
      <c r="N15" s="132">
        <v>0</v>
      </c>
      <c r="O15" s="132">
        <v>205122.17389777853</v>
      </c>
      <c r="P15" s="132">
        <v>0</v>
      </c>
      <c r="Q15" s="132">
        <v>0</v>
      </c>
      <c r="R15" s="132">
        <v>44205.673240025462</v>
      </c>
      <c r="S15" s="132">
        <v>84997.65890045985</v>
      </c>
      <c r="T15" s="104"/>
    </row>
    <row r="16" spans="1:42" s="90" customFormat="1" ht="30" customHeight="1">
      <c r="A16" s="104"/>
      <c r="B16" s="112" t="s">
        <v>20</v>
      </c>
      <c r="C16" s="99" t="s">
        <v>46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  <c r="O16" s="111">
        <v>236894.49</v>
      </c>
      <c r="P16" s="111">
        <v>0</v>
      </c>
      <c r="Q16" s="111">
        <v>25457.68</v>
      </c>
      <c r="R16" s="111">
        <v>0</v>
      </c>
      <c r="S16" s="111">
        <v>0</v>
      </c>
      <c r="T16" s="104"/>
    </row>
    <row r="17" spans="1:42" s="90" customFormat="1" ht="30" customHeight="1">
      <c r="A17" s="104"/>
      <c r="B17" s="130" t="s">
        <v>21</v>
      </c>
      <c r="C17" s="131" t="s">
        <v>46</v>
      </c>
      <c r="D17" s="132">
        <v>0</v>
      </c>
      <c r="E17" s="132">
        <v>0</v>
      </c>
      <c r="F17" s="132">
        <v>0</v>
      </c>
      <c r="G17" s="132">
        <v>0</v>
      </c>
      <c r="H17" s="132">
        <v>0</v>
      </c>
      <c r="I17" s="132">
        <v>0</v>
      </c>
      <c r="J17" s="132">
        <v>0</v>
      </c>
      <c r="K17" s="132">
        <v>0</v>
      </c>
      <c r="L17" s="132">
        <v>0</v>
      </c>
      <c r="M17" s="132">
        <v>0</v>
      </c>
      <c r="N17" s="132">
        <v>0</v>
      </c>
      <c r="O17" s="132">
        <v>130053.63076923077</v>
      </c>
      <c r="P17" s="132">
        <v>0</v>
      </c>
      <c r="Q17" s="132">
        <v>0</v>
      </c>
      <c r="R17" s="132">
        <v>8181.25</v>
      </c>
      <c r="S17" s="132">
        <v>0</v>
      </c>
      <c r="T17" s="104"/>
    </row>
    <row r="18" spans="1:42" s="90" customFormat="1" ht="30" customHeight="1">
      <c r="A18" s="104"/>
      <c r="B18" s="112" t="s">
        <v>22</v>
      </c>
      <c r="C18" s="99" t="s">
        <v>67</v>
      </c>
      <c r="D18" s="111">
        <v>89961.923177521516</v>
      </c>
      <c r="E18" s="111">
        <v>23862.383999999998</v>
      </c>
      <c r="F18" s="111">
        <v>0</v>
      </c>
      <c r="G18" s="111">
        <v>2912</v>
      </c>
      <c r="H18" s="111">
        <v>0</v>
      </c>
      <c r="I18" s="111">
        <v>506457</v>
      </c>
      <c r="J18" s="111">
        <v>560</v>
      </c>
      <c r="K18" s="111">
        <v>418729.5</v>
      </c>
      <c r="L18" s="111">
        <v>0</v>
      </c>
      <c r="M18" s="111">
        <v>0</v>
      </c>
      <c r="N18" s="111">
        <v>336</v>
      </c>
      <c r="O18" s="111">
        <v>726297.59999999998</v>
      </c>
      <c r="P18" s="111">
        <v>617.4</v>
      </c>
      <c r="Q18" s="111">
        <v>0</v>
      </c>
      <c r="R18" s="111">
        <v>0</v>
      </c>
      <c r="S18" s="111">
        <v>0</v>
      </c>
      <c r="T18" s="104"/>
    </row>
    <row r="19" spans="1:42" s="90" customFormat="1" ht="30" customHeight="1">
      <c r="A19" s="104"/>
      <c r="B19" s="130" t="s">
        <v>23</v>
      </c>
      <c r="C19" s="131" t="s">
        <v>48</v>
      </c>
      <c r="D19" s="132">
        <v>0</v>
      </c>
      <c r="E19" s="132">
        <v>0</v>
      </c>
      <c r="F19" s="132">
        <v>0</v>
      </c>
      <c r="G19" s="132">
        <v>0</v>
      </c>
      <c r="H19" s="132">
        <v>0</v>
      </c>
      <c r="I19" s="132">
        <v>0</v>
      </c>
      <c r="J19" s="132">
        <v>0</v>
      </c>
      <c r="K19" s="132">
        <v>1878.7032378378376</v>
      </c>
      <c r="L19" s="132">
        <v>0</v>
      </c>
      <c r="M19" s="132">
        <v>0</v>
      </c>
      <c r="N19" s="132">
        <v>0</v>
      </c>
      <c r="O19" s="132">
        <v>128527.33139324322</v>
      </c>
      <c r="P19" s="132">
        <v>0</v>
      </c>
      <c r="Q19" s="132">
        <v>0</v>
      </c>
      <c r="R19" s="132">
        <v>257.77556054054048</v>
      </c>
      <c r="S19" s="132">
        <v>0</v>
      </c>
      <c r="T19" s="104"/>
    </row>
    <row r="20" spans="1:42" s="90" customFormat="1" ht="30" customHeight="1">
      <c r="A20" s="104"/>
      <c r="B20" s="112" t="s">
        <v>203</v>
      </c>
      <c r="C20" s="99" t="s">
        <v>42</v>
      </c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30225</v>
      </c>
      <c r="L20" s="111">
        <v>0</v>
      </c>
      <c r="M20" s="111">
        <v>0</v>
      </c>
      <c r="N20" s="111">
        <v>0</v>
      </c>
      <c r="O20" s="111">
        <v>397485.974383105</v>
      </c>
      <c r="P20" s="111">
        <v>0</v>
      </c>
      <c r="Q20" s="111">
        <v>0</v>
      </c>
      <c r="R20" s="111">
        <v>14844.793915088092</v>
      </c>
      <c r="S20" s="111">
        <v>0</v>
      </c>
      <c r="T20" s="104"/>
    </row>
    <row r="21" spans="1:42" s="90" customFormat="1" ht="30" customHeight="1">
      <c r="A21" s="104"/>
      <c r="B21" s="130" t="s">
        <v>202</v>
      </c>
      <c r="C21" s="131" t="s">
        <v>42</v>
      </c>
      <c r="D21" s="132">
        <v>0</v>
      </c>
      <c r="E21" s="132">
        <v>0</v>
      </c>
      <c r="F21" s="132">
        <v>0</v>
      </c>
      <c r="G21" s="132">
        <v>260000</v>
      </c>
      <c r="H21" s="132">
        <v>91000</v>
      </c>
      <c r="I21" s="132">
        <v>0</v>
      </c>
      <c r="J21" s="132">
        <v>0</v>
      </c>
      <c r="K21" s="132">
        <v>99000</v>
      </c>
      <c r="L21" s="132">
        <v>0</v>
      </c>
      <c r="M21" s="132">
        <v>0</v>
      </c>
      <c r="N21" s="132">
        <v>0</v>
      </c>
      <c r="O21" s="132">
        <v>1393775.0374007467</v>
      </c>
      <c r="P21" s="132">
        <v>0</v>
      </c>
      <c r="Q21" s="132">
        <v>0</v>
      </c>
      <c r="R21" s="132">
        <v>0</v>
      </c>
      <c r="S21" s="132">
        <v>0</v>
      </c>
      <c r="T21" s="104"/>
    </row>
    <row r="22" spans="1:42" s="90" customFormat="1" ht="30" customHeight="1">
      <c r="A22" s="104"/>
      <c r="B22" s="112" t="s">
        <v>26</v>
      </c>
      <c r="C22" s="99" t="s">
        <v>45</v>
      </c>
      <c r="D22" s="111">
        <v>0</v>
      </c>
      <c r="E22" s="111">
        <v>0</v>
      </c>
      <c r="F22" s="111">
        <v>0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  <c r="M22" s="111">
        <v>0</v>
      </c>
      <c r="N22" s="111">
        <v>0</v>
      </c>
      <c r="O22" s="111">
        <v>94112.76</v>
      </c>
      <c r="P22" s="111">
        <v>0</v>
      </c>
      <c r="Q22" s="111">
        <v>0</v>
      </c>
      <c r="R22" s="111">
        <v>0</v>
      </c>
      <c r="S22" s="111">
        <v>0</v>
      </c>
      <c r="T22" s="104"/>
    </row>
    <row r="23" spans="1:42" s="90" customFormat="1" ht="30" customHeight="1">
      <c r="A23" s="104"/>
      <c r="B23" s="130" t="s">
        <v>27</v>
      </c>
      <c r="C23" s="131" t="s">
        <v>43</v>
      </c>
      <c r="D23" s="132">
        <v>194039.41883151606</v>
      </c>
      <c r="E23" s="132">
        <v>0</v>
      </c>
      <c r="F23" s="132">
        <v>0</v>
      </c>
      <c r="G23" s="132">
        <v>0</v>
      </c>
      <c r="H23" s="132">
        <v>0</v>
      </c>
      <c r="I23" s="132">
        <v>0</v>
      </c>
      <c r="J23" s="132">
        <v>0</v>
      </c>
      <c r="K23" s="132">
        <v>5119.9675545025093</v>
      </c>
      <c r="L23" s="132">
        <v>0</v>
      </c>
      <c r="M23" s="132">
        <v>0</v>
      </c>
      <c r="N23" s="132">
        <v>0</v>
      </c>
      <c r="O23" s="132">
        <v>338271.18190514774</v>
      </c>
      <c r="P23" s="132">
        <v>0</v>
      </c>
      <c r="Q23" s="132">
        <v>0</v>
      </c>
      <c r="R23" s="132">
        <v>242044.62120862893</v>
      </c>
      <c r="S23" s="132">
        <v>0</v>
      </c>
      <c r="T23" s="104"/>
      <c r="AH23" s="105"/>
      <c r="AI23" s="105"/>
      <c r="AJ23" s="105"/>
      <c r="AK23" s="105"/>
      <c r="AL23" s="105"/>
      <c r="AM23" s="105"/>
      <c r="AN23" s="105"/>
      <c r="AO23" s="105"/>
      <c r="AP23" s="105"/>
    </row>
    <row r="24" spans="1:42" s="90" customFormat="1" ht="30" customHeight="1">
      <c r="A24" s="104"/>
      <c r="B24" s="112" t="s">
        <v>201</v>
      </c>
      <c r="C24" s="78" t="s">
        <v>42</v>
      </c>
      <c r="D24" s="111">
        <v>0</v>
      </c>
      <c r="E24" s="111">
        <v>0</v>
      </c>
      <c r="F24" s="111">
        <v>0</v>
      </c>
      <c r="G24" s="111">
        <v>0</v>
      </c>
      <c r="H24" s="111">
        <v>0</v>
      </c>
      <c r="I24" s="111">
        <v>0</v>
      </c>
      <c r="J24" s="111">
        <v>0</v>
      </c>
      <c r="K24" s="111">
        <v>590980.26467030321</v>
      </c>
      <c r="L24" s="111">
        <v>0</v>
      </c>
      <c r="M24" s="111">
        <v>0</v>
      </c>
      <c r="N24" s="111">
        <v>0</v>
      </c>
      <c r="O24" s="111">
        <v>1253036.0174030771</v>
      </c>
      <c r="P24" s="111">
        <v>0</v>
      </c>
      <c r="Q24" s="111">
        <v>185526.21300373401</v>
      </c>
      <c r="R24" s="111">
        <v>65659.26858282648</v>
      </c>
      <c r="S24" s="111">
        <v>17010.82049537632</v>
      </c>
      <c r="T24" s="104"/>
      <c r="AH24" s="105"/>
      <c r="AI24" s="105"/>
      <c r="AJ24" s="105"/>
      <c r="AK24" s="105"/>
      <c r="AL24" s="105"/>
      <c r="AM24" s="105"/>
      <c r="AN24" s="105"/>
      <c r="AO24" s="105"/>
      <c r="AP24" s="105"/>
    </row>
    <row r="25" spans="1:42" s="114" customFormat="1" ht="30" customHeight="1">
      <c r="A25" s="113"/>
      <c r="B25" s="357" t="s">
        <v>70</v>
      </c>
      <c r="C25" s="357"/>
      <c r="D25" s="207">
        <f t="shared" ref="D25:J25" si="0">+SUM(D10:D24)</f>
        <v>284001.34200903756</v>
      </c>
      <c r="E25" s="207">
        <f t="shared" si="0"/>
        <v>23862.383999999998</v>
      </c>
      <c r="F25" s="207">
        <f t="shared" si="0"/>
        <v>67210.710000000006</v>
      </c>
      <c r="G25" s="207">
        <f t="shared" si="0"/>
        <v>262912</v>
      </c>
      <c r="H25" s="207">
        <f t="shared" si="0"/>
        <v>91000</v>
      </c>
      <c r="I25" s="207">
        <f t="shared" si="0"/>
        <v>517484.5</v>
      </c>
      <c r="J25" s="207">
        <f t="shared" si="0"/>
        <v>1910608.8112187018</v>
      </c>
      <c r="K25" s="207">
        <f t="shared" ref="K25:S25" si="1">+SUM(K10:K24)</f>
        <v>1543242.1069930191</v>
      </c>
      <c r="L25" s="207">
        <f t="shared" si="1"/>
        <v>745753.05359999998</v>
      </c>
      <c r="M25" s="207">
        <f t="shared" si="1"/>
        <v>51519.923999999999</v>
      </c>
      <c r="N25" s="207">
        <f t="shared" si="1"/>
        <v>181913.19673154151</v>
      </c>
      <c r="O25" s="207">
        <f t="shared" si="1"/>
        <v>8522734.6427538283</v>
      </c>
      <c r="P25" s="207">
        <f t="shared" si="1"/>
        <v>12070.839540399998</v>
      </c>
      <c r="Q25" s="207">
        <f t="shared" si="1"/>
        <v>366626.74300373404</v>
      </c>
      <c r="R25" s="207">
        <f t="shared" si="1"/>
        <v>579394.02838832128</v>
      </c>
      <c r="S25" s="207">
        <f t="shared" si="1"/>
        <v>102008.47939583617</v>
      </c>
      <c r="T25" s="113"/>
    </row>
    <row r="26" spans="1:42" s="106" customFormat="1" ht="30" customHeight="1"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8"/>
    </row>
    <row r="27" spans="1:42" s="106" customFormat="1" ht="25" customHeight="1">
      <c r="B27" s="356" t="s">
        <v>200</v>
      </c>
      <c r="C27" s="356"/>
      <c r="D27" s="356"/>
      <c r="E27" s="356"/>
      <c r="F27" s="356"/>
      <c r="G27" s="356"/>
      <c r="H27" s="356"/>
      <c r="I27" s="356"/>
      <c r="J27" s="356"/>
      <c r="K27" s="356"/>
      <c r="L27" s="356"/>
      <c r="M27" s="356"/>
      <c r="N27" s="356"/>
      <c r="O27" s="356"/>
      <c r="P27" s="356"/>
      <c r="Q27" s="356"/>
      <c r="R27" s="356"/>
      <c r="S27" s="356"/>
      <c r="T27" s="108"/>
    </row>
    <row r="28" spans="1:42" ht="25" customHeight="1">
      <c r="B28" s="353" t="s">
        <v>167</v>
      </c>
      <c r="C28" s="353"/>
      <c r="D28" s="353"/>
      <c r="E28" s="353"/>
      <c r="F28" s="353"/>
      <c r="G28" s="353"/>
      <c r="H28" s="353"/>
      <c r="I28" s="353"/>
      <c r="J28" s="353"/>
      <c r="K28" s="353"/>
      <c r="L28" s="353"/>
      <c r="M28" s="353"/>
      <c r="N28" s="353"/>
      <c r="O28" s="353"/>
      <c r="P28" s="353"/>
      <c r="Q28" s="353"/>
      <c r="R28" s="353"/>
      <c r="S28" s="353"/>
      <c r="T28" s="93"/>
    </row>
    <row r="29" spans="1:42" ht="25" customHeight="1">
      <c r="B29" s="354" t="s">
        <v>168</v>
      </c>
      <c r="C29" s="354"/>
      <c r="D29" s="354"/>
      <c r="E29" s="354"/>
      <c r="F29" s="354"/>
      <c r="G29" s="354"/>
      <c r="H29" s="354"/>
      <c r="I29" s="354"/>
      <c r="J29" s="354"/>
      <c r="K29" s="354"/>
      <c r="L29" s="354"/>
      <c r="M29" s="354"/>
      <c r="N29" s="354"/>
      <c r="O29" s="354"/>
      <c r="P29" s="354"/>
      <c r="Q29" s="354"/>
      <c r="R29" s="354"/>
      <c r="S29" s="354"/>
      <c r="T29" s="93"/>
    </row>
    <row r="30" spans="1:42" ht="25" customHeight="1">
      <c r="B30" s="355" t="s">
        <v>230</v>
      </c>
      <c r="C30" s="355"/>
      <c r="D30" s="355"/>
      <c r="E30" s="355"/>
      <c r="F30" s="355"/>
      <c r="G30" s="355"/>
      <c r="H30" s="355"/>
      <c r="I30" s="355"/>
      <c r="J30" s="355"/>
      <c r="K30" s="355"/>
      <c r="L30" s="355"/>
      <c r="M30" s="355"/>
      <c r="N30" s="355"/>
      <c r="O30" s="355"/>
      <c r="P30" s="355"/>
      <c r="Q30" s="355"/>
      <c r="R30" s="355"/>
      <c r="S30" s="355"/>
      <c r="T30" s="93"/>
    </row>
    <row r="31" spans="1:42" ht="30" customHeight="1"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</row>
    <row r="32" spans="1:42" s="255" customFormat="1" ht="30" customHeight="1">
      <c r="B32" s="253" t="s">
        <v>213</v>
      </c>
      <c r="C32" s="254"/>
      <c r="D32" s="254"/>
      <c r="E32" s="254"/>
      <c r="G32" s="256"/>
      <c r="H32" s="256"/>
      <c r="K32" s="256"/>
      <c r="S32" s="261" t="s">
        <v>217</v>
      </c>
      <c r="T32" s="259"/>
    </row>
    <row r="33" spans="1:41" s="55" customFormat="1" ht="30" customHeight="1">
      <c r="A33" s="54"/>
      <c r="B33" s="221"/>
      <c r="C33" s="222"/>
      <c r="D33" s="222"/>
      <c r="E33" s="222"/>
      <c r="F33" s="222"/>
      <c r="G33" s="54"/>
      <c r="H33" s="54"/>
      <c r="I33" s="54"/>
      <c r="J33" s="54"/>
      <c r="K33" s="54"/>
    </row>
    <row r="34" spans="1:41" s="55" customFormat="1" ht="50" customHeight="1">
      <c r="A34" s="54"/>
      <c r="B34" s="328" t="s">
        <v>103</v>
      </c>
      <c r="C34" s="328"/>
      <c r="D34" s="328"/>
      <c r="E34" s="328"/>
      <c r="F34" s="328"/>
      <c r="G34" s="328"/>
      <c r="H34" s="328"/>
      <c r="I34" s="328"/>
      <c r="J34" s="328"/>
      <c r="K34" s="328"/>
      <c r="L34" s="328"/>
      <c r="M34" s="328"/>
      <c r="N34" s="328"/>
      <c r="O34" s="328"/>
      <c r="P34" s="328"/>
      <c r="Q34" s="328"/>
      <c r="R34" s="328"/>
      <c r="S34" s="328"/>
      <c r="T34" s="223"/>
      <c r="U34" s="223"/>
      <c r="V34" s="223"/>
      <c r="W34" s="223"/>
      <c r="X34" s="223"/>
      <c r="Y34" s="223"/>
      <c r="Z34" s="227"/>
    </row>
    <row r="35" spans="1:41" ht="30" customHeight="1">
      <c r="A35" s="109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</row>
    <row r="36" spans="1:41" ht="30" customHeight="1">
      <c r="A36" s="96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</row>
    <row r="37" spans="1:41" ht="30" customHeigh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</row>
    <row r="38" spans="1:41" ht="30" customHeigh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</row>
    <row r="39" spans="1:41" ht="30" customHeight="1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</row>
    <row r="40" spans="1:41" ht="30" customHeight="1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</row>
    <row r="41" spans="1:41" ht="30" customHeight="1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</row>
    <row r="42" spans="1:41" ht="30" customHeight="1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</row>
    <row r="43" spans="1:41" ht="30" customHeight="1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</row>
    <row r="48" spans="1:41" ht="30" customHeight="1"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</row>
    <row r="49" spans="16:41" ht="30" customHeight="1"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</row>
  </sheetData>
  <mergeCells count="14">
    <mergeCell ref="R2:S2"/>
    <mergeCell ref="B25:C25"/>
    <mergeCell ref="G8:I8"/>
    <mergeCell ref="B8:B9"/>
    <mergeCell ref="N8:Q8"/>
    <mergeCell ref="J8:M8"/>
    <mergeCell ref="C8:C9"/>
    <mergeCell ref="B5:S5"/>
    <mergeCell ref="B6:S6"/>
    <mergeCell ref="B34:S34"/>
    <mergeCell ref="B27:S27"/>
    <mergeCell ref="B28:S28"/>
    <mergeCell ref="B29:S29"/>
    <mergeCell ref="B30:S30"/>
  </mergeCells>
  <phoneticPr fontId="9" type="noConversion"/>
  <hyperlinks>
    <hyperlink ref="B34" location="Índice!A1" display="Volver al índice"/>
    <hyperlink ref="S32" location="'9'!A1" display="Siguiente   "/>
    <hyperlink ref="B32" location="'7'!A1" display="  Atrás "/>
    <hyperlink ref="T32" location="'11'!A1" display="'11'!A1"/>
  </hyperlinks>
  <pageMargins left="0.75000000000000011" right="0.75000000000000011" top="1.4000000000000001" bottom="1" header="0" footer="0"/>
  <pageSetup scale="38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G1.a</vt:lpstr>
      <vt:lpstr>G1.b</vt:lpstr>
      <vt:lpstr>G2.a</vt:lpstr>
      <vt:lpstr>G2.b</vt:lpstr>
      <vt:lpstr>G3.a</vt:lpstr>
      <vt:lpstr>G3.b</vt:lpstr>
      <vt:lpstr>G3.c</vt:lpstr>
      <vt:lpstr>G3.d</vt:lpstr>
      <vt:lpstr>G4</vt:lpstr>
      <vt:lpstr>G5</vt:lpstr>
      <vt:lpstr>G6</vt:lpstr>
      <vt:lpstr>G7</vt:lpstr>
    </vt:vector>
  </TitlesOfParts>
  <Company>CORPORACION ANDINA DE FOMENTO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MMIQUILENA</dc:creator>
  <cp:lastModifiedBy>vivi Mora</cp:lastModifiedBy>
  <cp:lastPrinted>2015-06-18T02:32:34Z</cp:lastPrinted>
  <dcterms:created xsi:type="dcterms:W3CDTF">2010-06-18T00:03:12Z</dcterms:created>
  <dcterms:modified xsi:type="dcterms:W3CDTF">2015-06-18T02:32:39Z</dcterms:modified>
</cp:coreProperties>
</file>