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260"/>
  </bookViews>
  <sheets>
    <sheet name="Índice" sheetId="6" r:id="rId1"/>
    <sheet name="1" sheetId="1" r:id="rId2"/>
    <sheet name="2" sheetId="2" r:id="rId3"/>
    <sheet name="G1" sheetId="3" r:id="rId4"/>
    <sheet name="G2" sheetId="4" r:id="rId5"/>
    <sheet name="G3" sheetId="5" r:id="rId6"/>
  </sheets>
  <definedNames>
    <definedName name="_xlnm.Print_Area" localSheetId="1">'1'!$A$4:$J$29</definedName>
    <definedName name="_xlnm.Print_Area" localSheetId="2">'2'!$A$4:$K$29</definedName>
    <definedName name="_xlnm.Print_Area" localSheetId="3">'G1'!$A$7:$J$17</definedName>
    <definedName name="_xlnm.Print_Area" localSheetId="4">'G2'!$A$7:$S$28</definedName>
    <definedName name="_xlnm.Print_Area" localSheetId="5">'G3'!$A$4:$N$29</definedName>
    <definedName name="_xlnm.Print_Area" localSheetId="0">Índice!$A$4:$K$18</definedName>
  </definedNames>
  <calcPr calcId="140001" concurrentCalc="0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1" l="1"/>
  <c r="I10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D24" i="1"/>
  <c r="H9" i="3"/>
  <c r="H13" i="2"/>
  <c r="P14" i="4"/>
  <c r="D24" i="2"/>
  <c r="G24" i="1"/>
  <c r="H12" i="3"/>
  <c r="F24" i="1"/>
  <c r="H11" i="3"/>
  <c r="E24" i="1"/>
  <c r="H10" i="3"/>
  <c r="H24" i="1"/>
  <c r="H13" i="3"/>
  <c r="H14" i="3"/>
  <c r="F24" i="2"/>
  <c r="N25" i="4"/>
  <c r="G23" i="2"/>
  <c r="O24" i="4"/>
  <c r="H23" i="2"/>
  <c r="P24" i="4"/>
  <c r="I23" i="2"/>
  <c r="Q24" i="4"/>
  <c r="F23" i="2"/>
  <c r="N24" i="4"/>
  <c r="G9" i="2"/>
  <c r="O10" i="4"/>
  <c r="H9" i="2"/>
  <c r="P10" i="4"/>
  <c r="I9" i="2"/>
  <c r="Q10" i="4"/>
  <c r="F9" i="2"/>
  <c r="N10" i="4"/>
  <c r="I22" i="2"/>
  <c r="Q23" i="4"/>
  <c r="H22" i="2"/>
  <c r="P23" i="4"/>
  <c r="G22" i="2"/>
  <c r="O23" i="4"/>
  <c r="I21" i="2"/>
  <c r="Q22" i="4"/>
  <c r="H21" i="2"/>
  <c r="P22" i="4"/>
  <c r="G21" i="2"/>
  <c r="I20" i="2"/>
  <c r="Q21" i="4"/>
  <c r="H20" i="2"/>
  <c r="P21" i="4"/>
  <c r="G20" i="2"/>
  <c r="O21" i="4"/>
  <c r="I19" i="2"/>
  <c r="Q20" i="4"/>
  <c r="H19" i="2"/>
  <c r="P20" i="4"/>
  <c r="G19" i="2"/>
  <c r="O20" i="4"/>
  <c r="I18" i="2"/>
  <c r="Q19" i="4"/>
  <c r="H18" i="2"/>
  <c r="P19" i="4"/>
  <c r="G18" i="2"/>
  <c r="O19" i="4"/>
  <c r="I17" i="2"/>
  <c r="Q18" i="4"/>
  <c r="H17" i="2"/>
  <c r="P18" i="4"/>
  <c r="G17" i="2"/>
  <c r="O18" i="4"/>
  <c r="I16" i="2"/>
  <c r="Q17" i="4"/>
  <c r="H16" i="2"/>
  <c r="P17" i="4"/>
  <c r="G16" i="2"/>
  <c r="O17" i="4"/>
  <c r="I15" i="2"/>
  <c r="Q16" i="4"/>
  <c r="H15" i="2"/>
  <c r="P16" i="4"/>
  <c r="G15" i="2"/>
  <c r="O16" i="4"/>
  <c r="I14" i="2"/>
  <c r="Q15" i="4"/>
  <c r="H14" i="2"/>
  <c r="P15" i="4"/>
  <c r="G14" i="2"/>
  <c r="O15" i="4"/>
  <c r="I13" i="2"/>
  <c r="Q14" i="4"/>
  <c r="G13" i="2"/>
  <c r="O14" i="4"/>
  <c r="I12" i="2"/>
  <c r="Q13" i="4"/>
  <c r="H12" i="2"/>
  <c r="P13" i="4"/>
  <c r="G12" i="2"/>
  <c r="O13" i="4"/>
  <c r="I11" i="2"/>
  <c r="Q12" i="4"/>
  <c r="H11" i="2"/>
  <c r="P12" i="4"/>
  <c r="G11" i="2"/>
  <c r="O12" i="4"/>
  <c r="I10" i="2"/>
  <c r="Q11" i="4"/>
  <c r="H10" i="2"/>
  <c r="P11" i="4"/>
  <c r="G10" i="2"/>
  <c r="O11" i="4"/>
  <c r="F11" i="2"/>
  <c r="N12" i="4"/>
  <c r="F12" i="2"/>
  <c r="N13" i="4"/>
  <c r="F13" i="2"/>
  <c r="N14" i="4"/>
  <c r="F14" i="2"/>
  <c r="N15" i="4"/>
  <c r="F15" i="2"/>
  <c r="N16" i="4"/>
  <c r="F16" i="2"/>
  <c r="N17" i="4"/>
  <c r="F17" i="2"/>
  <c r="N18" i="4"/>
  <c r="F18" i="2"/>
  <c r="E18" i="2"/>
  <c r="J18" i="2"/>
  <c r="R19" i="4"/>
  <c r="F19" i="2"/>
  <c r="N20" i="4"/>
  <c r="F20" i="2"/>
  <c r="N21" i="4"/>
  <c r="F21" i="2"/>
  <c r="N22" i="4"/>
  <c r="F22" i="2"/>
  <c r="N23" i="4"/>
  <c r="F10" i="2"/>
  <c r="N11" i="4"/>
  <c r="E23" i="2"/>
  <c r="M24" i="4"/>
  <c r="J23" i="2"/>
  <c r="R24" i="4"/>
  <c r="E11" i="2"/>
  <c r="M12" i="4"/>
  <c r="E12" i="2"/>
  <c r="M13" i="4"/>
  <c r="E13" i="2"/>
  <c r="M14" i="4"/>
  <c r="E14" i="2"/>
  <c r="J14" i="2"/>
  <c r="R15" i="4"/>
  <c r="M15" i="4"/>
  <c r="E15" i="2"/>
  <c r="E16" i="2"/>
  <c r="J16" i="2"/>
  <c r="R17" i="4"/>
  <c r="E17" i="2"/>
  <c r="J17" i="2"/>
  <c r="R18" i="4"/>
  <c r="M18" i="4"/>
  <c r="M19" i="4"/>
  <c r="E19" i="2"/>
  <c r="M20" i="4"/>
  <c r="E20" i="2"/>
  <c r="M21" i="4"/>
  <c r="E21" i="2"/>
  <c r="J21" i="2"/>
  <c r="R22" i="4"/>
  <c r="M22" i="4"/>
  <c r="E22" i="2"/>
  <c r="J22" i="2"/>
  <c r="R23" i="4"/>
  <c r="E10" i="2"/>
  <c r="J10" i="2"/>
  <c r="R11" i="4"/>
  <c r="M11" i="4"/>
  <c r="E9" i="2"/>
  <c r="M10" i="4"/>
  <c r="E24" i="2"/>
  <c r="M25" i="4"/>
  <c r="M16" i="4"/>
  <c r="H24" i="2"/>
  <c r="P25" i="4"/>
  <c r="O22" i="4"/>
  <c r="J9" i="2"/>
  <c r="R10" i="4"/>
  <c r="J20" i="2"/>
  <c r="R21" i="4"/>
  <c r="M17" i="4"/>
  <c r="J12" i="2"/>
  <c r="R13" i="4"/>
  <c r="J13" i="2"/>
  <c r="R14" i="4"/>
  <c r="N19" i="4"/>
  <c r="J19" i="2"/>
  <c r="R20" i="4"/>
  <c r="J11" i="2"/>
  <c r="R12" i="4"/>
  <c r="M23" i="4"/>
  <c r="J15" i="2"/>
  <c r="R16" i="4"/>
  <c r="G24" i="2"/>
  <c r="O25" i="4"/>
  <c r="I24" i="2"/>
  <c r="Q25" i="4"/>
  <c r="J24" i="2"/>
  <c r="R25" i="4"/>
</calcChain>
</file>

<file path=xl/sharedStrings.xml><?xml version="1.0" encoding="utf-8"?>
<sst xmlns="http://schemas.openxmlformats.org/spreadsheetml/2006/main" count="207" uniqueCount="80">
  <si>
    <t>Rieles</t>
  </si>
  <si>
    <t>Vehículos individuales</t>
  </si>
  <si>
    <t>Vehículos colectivos</t>
  </si>
  <si>
    <t>Total</t>
  </si>
  <si>
    <t>Belo Horizonte</t>
  </si>
  <si>
    <t>Bogotá</t>
  </si>
  <si>
    <t>Buenos Aires</t>
  </si>
  <si>
    <t>Caracas</t>
  </si>
  <si>
    <t>Ciudad de México</t>
  </si>
  <si>
    <t>Curitiba</t>
  </si>
  <si>
    <t>Guadalajara</t>
  </si>
  <si>
    <t>León</t>
  </si>
  <si>
    <t>Lima</t>
  </si>
  <si>
    <t>Montevideo</t>
  </si>
  <si>
    <t>Porto Alegre</t>
  </si>
  <si>
    <t>Río de Janeiro</t>
  </si>
  <si>
    <t>San José</t>
  </si>
  <si>
    <t>Santiago</t>
  </si>
  <si>
    <t>São Paulo</t>
  </si>
  <si>
    <t>Vías urbanas</t>
  </si>
  <si>
    <t>BRT</t>
  </si>
  <si>
    <t>Vía urbana</t>
  </si>
  <si>
    <t>Vía de riel</t>
  </si>
  <si>
    <t>BRTs</t>
  </si>
  <si>
    <t>Vehículo privado</t>
  </si>
  <si>
    <t>Vehículo público</t>
  </si>
  <si>
    <t xml:space="preserve">Total </t>
  </si>
  <si>
    <t>País</t>
  </si>
  <si>
    <t>Brasil</t>
  </si>
  <si>
    <t>Colombia</t>
  </si>
  <si>
    <t>Argentina</t>
  </si>
  <si>
    <t>Venezuela</t>
  </si>
  <si>
    <t>México</t>
  </si>
  <si>
    <t>Perú</t>
  </si>
  <si>
    <t>Uruguay</t>
  </si>
  <si>
    <t>Costa Rica</t>
  </si>
  <si>
    <t>Chile</t>
  </si>
  <si>
    <t>Título</t>
  </si>
  <si>
    <t>G1</t>
  </si>
  <si>
    <t>G2</t>
  </si>
  <si>
    <t>G3</t>
  </si>
  <si>
    <t>Habitantes</t>
  </si>
  <si>
    <t>Área metropolitana</t>
  </si>
  <si>
    <t>Índice PIB=100</t>
  </si>
  <si>
    <t>Patrimonio como % del PIB</t>
  </si>
  <si>
    <t>Categoría</t>
  </si>
  <si>
    <t>Valor (como % del total)</t>
  </si>
  <si>
    <t>Valor (en millones de dólares)</t>
  </si>
  <si>
    <t>Patrimonio por habitante (dólares)</t>
  </si>
  <si>
    <t>s/d</t>
  </si>
  <si>
    <t>No se dispone del PIB de las áreas metropolitanas de Caracas y León.</t>
  </si>
  <si>
    <t>s/d: sin datos.</t>
  </si>
  <si>
    <t>Gráfico Nº 3. Patrimonio de la movilidad y PIB. Año 2007</t>
  </si>
  <si>
    <t>Volver al índice</t>
  </si>
  <si>
    <t xml:space="preserve">Cuadro Nº 1. Valor del patrimonio de la movilidad. En millones de dólares. Año 2007 </t>
  </si>
  <si>
    <t xml:space="preserve">Cuadro Nº 2. Valor per cápita del patrimonio de la movilidad. En dólares. Año 2007 </t>
  </si>
  <si>
    <t>Gráfico Nº 1. Participación de cada categoría en el valor total del patrimonio de la movilidad. En porcentaje. Año 2007</t>
  </si>
  <si>
    <t>Gráfico Nº 2. Patrimonio de la movilidad por habitante. En dólares. Año 2007</t>
  </si>
  <si>
    <t>VARIABLE</t>
  </si>
  <si>
    <t>PATRIMONIO PÚBLICO Y PRIVADO DE LA MOVILIDAD</t>
  </si>
  <si>
    <t>Pestaña</t>
  </si>
  <si>
    <t>GRÁFICOS</t>
  </si>
  <si>
    <t>CUADROS</t>
  </si>
  <si>
    <r>
      <t xml:space="preserve">Vías urbanas </t>
    </r>
    <r>
      <rPr>
        <vertAlign val="superscript"/>
        <sz val="12"/>
        <color indexed="57"/>
        <rFont val="Roboto Regular"/>
      </rPr>
      <t>(1)</t>
    </r>
  </si>
  <si>
    <r>
      <t xml:space="preserve">BRT </t>
    </r>
    <r>
      <rPr>
        <vertAlign val="superscript"/>
        <sz val="12"/>
        <color indexed="57"/>
        <rFont val="Roboto Regular"/>
      </rPr>
      <t>(2)</t>
    </r>
  </si>
  <si>
    <r>
      <rPr>
        <sz val="10"/>
        <color indexed="9"/>
        <rFont val="Roboto Regular"/>
      </rPr>
      <t>(1) Costo de pavimentación completa, por clase de vía.</t>
    </r>
  </si>
  <si>
    <r>
      <rPr>
        <sz val="10"/>
        <color indexed="9"/>
        <rFont val="Roboto Regular"/>
      </rPr>
      <t xml:space="preserve">(2) </t>
    </r>
    <r>
      <rPr>
        <i/>
        <sz val="10"/>
        <color indexed="9"/>
        <rFont val="Roboto Regular"/>
      </rPr>
      <t>Bus Rapid Transit</t>
    </r>
    <r>
      <rPr>
        <sz val="10"/>
        <color indexed="9"/>
        <rFont val="Roboto Regular"/>
      </rPr>
      <t xml:space="preserve"> por sus siglas en inglés, BRT. Sólo incluye los sistemas completos (con estaciones dedicadas, carriles carriles exclusivos, tarifa prepaga, etc.).</t>
    </r>
  </si>
  <si>
    <r>
      <rPr>
        <b/>
        <sz val="11"/>
        <color rgb="FF155E8F"/>
        <rFont val="Roboto Regular"/>
      </rPr>
      <t>Gráfico Nº 3.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>Patrimonio de la movilidad y PIB. Año 2007</t>
    </r>
  </si>
  <si>
    <r>
      <rPr>
        <b/>
        <sz val="10"/>
        <color rgb="FF155E8F"/>
        <rFont val="Roboto Regular"/>
      </rPr>
      <t>Fuente:</t>
    </r>
    <r>
      <rPr>
        <sz val="10"/>
        <color rgb="FF155E8F"/>
        <rFont val="Roboto Regular"/>
      </rPr>
      <t xml:space="preserve"> </t>
    </r>
    <r>
      <rPr>
        <sz val="10"/>
        <rFont val="Roboto Regular"/>
      </rPr>
      <t>Informe "Observatorio de Movilidad Urbana - CAF", 2009.</t>
    </r>
  </si>
  <si>
    <r>
      <rPr>
        <sz val="12"/>
        <color rgb="FF155E8F"/>
        <rFont val="Wingdings"/>
      </rPr>
      <t xml:space="preserve">  </t>
    </r>
    <r>
      <rPr>
        <sz val="12"/>
        <color rgb="FF155E8F"/>
        <rFont val="Roboto Regular"/>
      </rPr>
      <t xml:space="preserve">Atrás </t>
    </r>
  </si>
  <si>
    <r>
      <rPr>
        <b/>
        <sz val="10"/>
        <color rgb="FF155E8F"/>
        <rFont val="Roboto Regular"/>
      </rPr>
      <t>Fuente:</t>
    </r>
    <r>
      <rPr>
        <sz val="10"/>
        <rFont val="Roboto Regular"/>
      </rPr>
      <t xml:space="preserve"> Informe "Observatorio de Movilidad Urbana - CAF", 2009.</t>
    </r>
  </si>
  <si>
    <r>
      <t xml:space="preserve">Siguiente   </t>
    </r>
    <r>
      <rPr>
        <sz val="12"/>
        <color rgb="FF155E8F"/>
        <rFont val="Wingdings"/>
      </rPr>
      <t></t>
    </r>
  </si>
  <si>
    <r>
      <rPr>
        <b/>
        <sz val="11"/>
        <color rgb="FF155E8F"/>
        <rFont val="Roboto Regular"/>
      </rPr>
      <t xml:space="preserve">Gráfico Nº 2. </t>
    </r>
    <r>
      <rPr>
        <sz val="11"/>
        <color indexed="8"/>
        <rFont val="Roboto Regular"/>
      </rPr>
      <t>Patrimonio de la movilidad por habitante. En dólares. Año 2007</t>
    </r>
  </si>
  <si>
    <r>
      <rPr>
        <b/>
        <sz val="11"/>
        <color rgb="FF155E8F"/>
        <rFont val="Roboto Regular"/>
      </rPr>
      <t xml:space="preserve">Gráfico Nº 1. </t>
    </r>
    <r>
      <rPr>
        <sz val="11"/>
        <color indexed="8"/>
        <rFont val="Roboto Regular"/>
      </rPr>
      <t>Participación de cada categoría en el valor total del patrimonio de la movilidad. En porcentaje. Año 2007</t>
    </r>
  </si>
  <si>
    <r>
      <rPr>
        <sz val="10"/>
        <color rgb="FF155E8F"/>
        <rFont val="Roboto Regular"/>
      </rPr>
      <t>Fuente:</t>
    </r>
    <r>
      <rPr>
        <sz val="10"/>
        <color indexed="30"/>
        <rFont val="Roboto Regular"/>
      </rPr>
      <t xml:space="preserve"> </t>
    </r>
    <r>
      <rPr>
        <sz val="10"/>
        <rFont val="Roboto Regular"/>
      </rPr>
      <t>Informe "Observatorio de Movilidad Urbana - CAF", 2009.</t>
    </r>
  </si>
  <si>
    <r>
      <t xml:space="preserve">Siguiente  </t>
    </r>
    <r>
      <rPr>
        <sz val="12"/>
        <color rgb="FF155E8F"/>
        <rFont val="Wingdings"/>
      </rPr>
      <t xml:space="preserve"> </t>
    </r>
  </si>
  <si>
    <r>
      <rPr>
        <b/>
        <sz val="10"/>
        <color rgb="FF155E8F"/>
        <rFont val="Roboto Regular"/>
      </rPr>
      <t xml:space="preserve">Fuente: </t>
    </r>
    <r>
      <rPr>
        <sz val="10"/>
        <rFont val="Roboto Regular"/>
      </rPr>
      <t>Informe "Observatorio de Movilidad Urbana - CAF", 2009.</t>
    </r>
  </si>
  <si>
    <r>
      <rPr>
        <b/>
        <sz val="11"/>
        <color rgb="FF155E8F"/>
        <rFont val="Roboto Regular"/>
      </rPr>
      <t xml:space="preserve">Cuadro Nº 2. </t>
    </r>
    <r>
      <rPr>
        <sz val="11"/>
        <color indexed="8"/>
        <rFont val="Roboto Regular"/>
      </rPr>
      <t xml:space="preserve">Valor per cápita del patrimonio de la movilidad. En dólares. Año 2007 </t>
    </r>
  </si>
  <si>
    <r>
      <rPr>
        <b/>
        <sz val="11"/>
        <color rgb="FF155E8F"/>
        <rFont val="Roboto Regular"/>
      </rPr>
      <t>Cuadro Nº 1.</t>
    </r>
    <r>
      <rPr>
        <b/>
        <sz val="11"/>
        <color indexed="8"/>
        <rFont val="Roboto Regular"/>
      </rPr>
      <t xml:space="preserve"> </t>
    </r>
    <r>
      <rPr>
        <sz val="11"/>
        <color indexed="8"/>
        <rFont val="Roboto Regular"/>
      </rPr>
      <t xml:space="preserve">Valor del patrimonio de la movilidad. En millones de dólares. Año 2007 </t>
    </r>
  </si>
  <si>
    <t xml:space="preserve">Observatorio de Movilidad Urbana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</si>
</sst>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(* #,##0_);_(* \(#,##0\);_(* &quot;-&quot;_);_(@_)"/>
    <numFmt numFmtId="167" formatCode="_(* #,##0.00_);_(* \(#,##0.00\);_(* &quot;-&quot;??_);_(@_)"/>
    <numFmt numFmtId="168" formatCode="#,##0.0"/>
    <numFmt numFmtId="169" formatCode="0.0"/>
    <numFmt numFmtId="170" formatCode="_ * #,##0_ ;_ * \-#,##0_ ;_ * &quot;-&quot;??_ ;_ @_ "/>
    <numFmt numFmtId="171" formatCode="0.0%"/>
  </numFmts>
  <fonts count="5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39"/>
      <name val="Calibri"/>
      <family val="2"/>
    </font>
    <font>
      <sz val="8"/>
      <name val="Calibri"/>
      <family val="2"/>
    </font>
    <font>
      <sz val="11"/>
      <name val="Roboto Regular"/>
    </font>
    <font>
      <b/>
      <sz val="12"/>
      <name val="Roboto Regular"/>
    </font>
    <font>
      <b/>
      <sz val="11"/>
      <color indexed="8"/>
      <name val="Roboto Regular"/>
    </font>
    <font>
      <sz val="11"/>
      <color indexed="8"/>
      <name val="Roboto Regular"/>
    </font>
    <font>
      <sz val="10"/>
      <color indexed="9"/>
      <name val="Roboto Regular"/>
    </font>
    <font>
      <sz val="10"/>
      <name val="Roboto Regular"/>
    </font>
    <font>
      <b/>
      <sz val="9"/>
      <name val="Roboto Regular"/>
    </font>
    <font>
      <b/>
      <sz val="10"/>
      <name val="Roboto Regular"/>
    </font>
    <font>
      <sz val="12"/>
      <name val="Roboto Regular"/>
    </font>
    <font>
      <sz val="10"/>
      <color indexed="8"/>
      <name val="Roboto Regular"/>
    </font>
    <font>
      <b/>
      <sz val="10"/>
      <color indexed="8"/>
      <name val="Roboto Regular"/>
    </font>
    <font>
      <sz val="10"/>
      <color indexed="30"/>
      <name val="Roboto Regular"/>
    </font>
    <font>
      <b/>
      <sz val="12"/>
      <color indexed="8"/>
      <name val="Roboto Regular"/>
    </font>
    <font>
      <sz val="12"/>
      <color indexed="8"/>
      <name val="Roboto Regular"/>
    </font>
    <font>
      <vertAlign val="superscript"/>
      <sz val="12"/>
      <color indexed="57"/>
      <name val="Roboto Regular"/>
    </font>
    <font>
      <i/>
      <sz val="10"/>
      <color indexed="9"/>
      <name val="Roboto Regular"/>
    </font>
    <font>
      <sz val="12"/>
      <color rgb="FF155E89"/>
      <name val="Roboto Regular"/>
    </font>
    <font>
      <sz val="24"/>
      <color rgb="FF155E8F"/>
      <name val="Arial"/>
    </font>
    <font>
      <sz val="11"/>
      <color theme="1"/>
      <name val="Roboto Regular"/>
    </font>
    <font>
      <sz val="10"/>
      <color theme="1"/>
      <name val="Roboto Regular"/>
    </font>
    <font>
      <sz val="9"/>
      <color theme="1"/>
      <name val="Roboto Regular"/>
    </font>
    <font>
      <sz val="14"/>
      <color rgb="FF155E8F"/>
      <name val="Roboto Regular"/>
    </font>
    <font>
      <sz val="16"/>
      <color rgb="FF155E8F"/>
      <name val="Roboto Regular"/>
    </font>
    <font>
      <sz val="12"/>
      <color theme="1"/>
      <name val="Roboto Regular"/>
    </font>
    <font>
      <b/>
      <sz val="12"/>
      <color theme="1"/>
      <name val="Roboto Regular"/>
    </font>
    <font>
      <sz val="16"/>
      <color theme="0"/>
      <name val="Roboto Regular"/>
    </font>
    <font>
      <sz val="12"/>
      <color rgb="FF48AA43"/>
      <name val="Roboto Regular"/>
    </font>
    <font>
      <b/>
      <sz val="12"/>
      <color rgb="FF48AA43"/>
      <name val="Roboto Regular"/>
    </font>
    <font>
      <sz val="12"/>
      <color rgb="FFFFAE00"/>
      <name val="Roboto Regular"/>
    </font>
    <font>
      <b/>
      <sz val="12"/>
      <color rgb="FFFFAE00"/>
      <name val="Roboto Regular"/>
    </font>
    <font>
      <b/>
      <sz val="12"/>
      <color rgb="FF155E89"/>
      <name val="Roboto Regular"/>
    </font>
    <font>
      <sz val="12"/>
      <color theme="1" tint="0.499984740745262"/>
      <name val="Roboto Regular"/>
    </font>
    <font>
      <b/>
      <sz val="12"/>
      <color theme="1" tint="0.499984740745262"/>
      <name val="Roboto Regular"/>
    </font>
    <font>
      <sz val="12"/>
      <color rgb="FFD9496A"/>
      <name val="Roboto Regular"/>
    </font>
    <font>
      <b/>
      <sz val="12"/>
      <color rgb="FFD9496A"/>
      <name val="Roboto Regular"/>
    </font>
    <font>
      <u/>
      <sz val="12"/>
      <color rgb="FF0000D4"/>
      <name val="Roboto Regular"/>
    </font>
    <font>
      <sz val="14"/>
      <color rgb="FF155E89"/>
      <name val="Roboto Regular"/>
    </font>
    <font>
      <sz val="28"/>
      <color rgb="FF155E89"/>
      <name val="Roboto Regular"/>
    </font>
    <font>
      <vertAlign val="superscript"/>
      <sz val="10"/>
      <color theme="0"/>
      <name val="Roboto Regular"/>
    </font>
    <font>
      <b/>
      <sz val="11"/>
      <color rgb="FF155E8F"/>
      <name val="Roboto Regular"/>
    </font>
    <font>
      <sz val="11"/>
      <color rgb="FF155E8F"/>
      <name val="Roboto Regular"/>
    </font>
    <font>
      <b/>
      <sz val="10"/>
      <color rgb="FF155E8F"/>
      <name val="Roboto Regular"/>
    </font>
    <font>
      <sz val="10"/>
      <color rgb="FF155E8F"/>
      <name val="Roboto Regular"/>
    </font>
    <font>
      <sz val="12"/>
      <color rgb="FF155E8F"/>
      <name val="Roboto Regular"/>
    </font>
    <font>
      <sz val="12"/>
      <color rgb="FF155E8F"/>
      <name val="Wingdings"/>
    </font>
    <font>
      <sz val="28"/>
      <color rgb="FF155E8F"/>
      <name val="Roboto Regula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F8F3"/>
      </patternFill>
    </fill>
    <fill>
      <patternFill patternType="solid">
        <fgColor rgb="FFF9F9F9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DFCF5"/>
        <bgColor indexed="64"/>
      </patternFill>
    </fill>
    <fill>
      <patternFill patternType="solid">
        <fgColor rgb="FFF3F3F3"/>
        <bgColor rgb="FF000000"/>
      </patternFill>
    </fill>
    <fill>
      <patternFill patternType="solid">
        <fgColor rgb="FF155E89"/>
        <bgColor indexed="64"/>
      </patternFill>
    </fill>
    <fill>
      <patternFill patternType="solid">
        <fgColor rgb="FF48AA43"/>
        <bgColor indexed="64"/>
      </patternFill>
    </fill>
    <fill>
      <patternFill patternType="solid">
        <fgColor rgb="FFF6F5ED"/>
        <bgColor indexed="64"/>
      </patternFill>
    </fill>
  </fills>
  <borders count="5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1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3" fillId="2" borderId="0">
      <alignment horizontal="left" vertical="center" indent="2"/>
    </xf>
    <xf numFmtId="0" fontId="24" fillId="3" borderId="0" applyBorder="0" applyAlignment="0" applyProtection="0">
      <alignment horizontal="center"/>
    </xf>
  </cellStyleXfs>
  <cellXfs count="145">
    <xf numFmtId="0" fontId="0" fillId="0" borderId="0" xfId="0"/>
    <xf numFmtId="0" fontId="4" fillId="0" borderId="0" xfId="0" applyFont="1" applyFill="1" applyBorder="1"/>
    <xf numFmtId="3" fontId="7" fillId="0" borderId="0" xfId="10" applyNumberFormat="1" applyFont="1" applyAlignment="1">
      <alignment vertical="top" wrapText="1"/>
    </xf>
    <xf numFmtId="0" fontId="7" fillId="0" borderId="0" xfId="10" applyFont="1" applyAlignment="1"/>
    <xf numFmtId="0" fontId="7" fillId="0" borderId="0" xfId="10" applyFont="1"/>
    <xf numFmtId="0" fontId="25" fillId="0" borderId="0" xfId="0" applyFont="1"/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/>
    <xf numFmtId="0" fontId="25" fillId="0" borderId="0" xfId="0" applyFont="1" applyFill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7" fillId="0" borderId="0" xfId="0" applyFont="1"/>
    <xf numFmtId="0" fontId="9" fillId="0" borderId="0" xfId="0" applyFont="1"/>
    <xf numFmtId="0" fontId="26" fillId="0" borderId="0" xfId="0" applyFont="1"/>
    <xf numFmtId="0" fontId="26" fillId="0" borderId="0" xfId="0" applyFont="1" applyFill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8" fontId="25" fillId="0" borderId="0" xfId="0" applyNumberFormat="1" applyFont="1"/>
    <xf numFmtId="171" fontId="10" fillId="0" borderId="0" xfId="11" applyNumberFormat="1" applyFont="1"/>
    <xf numFmtId="168" fontId="26" fillId="0" borderId="0" xfId="0" applyNumberFormat="1" applyFont="1"/>
    <xf numFmtId="171" fontId="16" fillId="0" borderId="0" xfId="11" applyNumberFormat="1" applyFont="1"/>
    <xf numFmtId="0" fontId="27" fillId="0" borderId="0" xfId="0" applyFont="1"/>
    <xf numFmtId="0" fontId="14" fillId="0" borderId="0" xfId="0" applyFont="1" applyAlignment="1">
      <alignment horizontal="left" vertical="center" indent="1"/>
    </xf>
    <xf numFmtId="0" fontId="12" fillId="0" borderId="0" xfId="0" applyFont="1" applyFill="1" applyBorder="1"/>
    <xf numFmtId="0" fontId="7" fillId="0" borderId="0" xfId="0" applyFont="1" applyFill="1" applyBorder="1"/>
    <xf numFmtId="168" fontId="12" fillId="0" borderId="0" xfId="0" applyNumberFormat="1" applyFont="1" applyFill="1" applyBorder="1"/>
    <xf numFmtId="164" fontId="7" fillId="0" borderId="0" xfId="0" applyNumberFormat="1" applyFont="1" applyFill="1" applyBorder="1"/>
    <xf numFmtId="0" fontId="14" fillId="0" borderId="0" xfId="0" applyFont="1" applyFill="1" applyBorder="1" applyAlignment="1">
      <alignment vertical="center"/>
    </xf>
    <xf numFmtId="0" fontId="12" fillId="0" borderId="0" xfId="0" applyFont="1"/>
    <xf numFmtId="10" fontId="7" fillId="0" borderId="0" xfId="11" applyNumberFormat="1" applyFont="1"/>
    <xf numFmtId="0" fontId="12" fillId="0" borderId="0" xfId="0" applyFont="1" applyBorder="1"/>
    <xf numFmtId="0" fontId="0" fillId="2" borderId="0" xfId="0" applyFill="1"/>
    <xf numFmtId="0" fontId="12" fillId="2" borderId="0" xfId="0" applyFont="1" applyFill="1" applyBorder="1"/>
    <xf numFmtId="0" fontId="28" fillId="2" borderId="0" xfId="16" applyFont="1" applyFill="1" applyBorder="1" applyAlignment="1">
      <alignment vertical="center" wrapText="1"/>
    </xf>
    <xf numFmtId="0" fontId="29" fillId="2" borderId="0" xfId="16" applyFont="1" applyFill="1" applyBorder="1" applyAlignment="1">
      <alignment vertical="center"/>
    </xf>
    <xf numFmtId="0" fontId="30" fillId="0" borderId="0" xfId="0" applyFont="1"/>
    <xf numFmtId="0" fontId="30" fillId="0" borderId="0" xfId="0" applyFont="1" applyFill="1"/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28" fillId="2" borderId="0" xfId="16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left" vertical="center" indent="1"/>
    </xf>
    <xf numFmtId="170" fontId="20" fillId="0" borderId="1" xfId="2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168" fontId="23" fillId="0" borderId="1" xfId="0" applyNumberFormat="1" applyFont="1" applyFill="1" applyBorder="1" applyAlignment="1">
      <alignment horizontal="left" vertical="center" indent="1"/>
    </xf>
    <xf numFmtId="3" fontId="23" fillId="0" borderId="1" xfId="0" applyNumberFormat="1" applyFont="1" applyFill="1" applyBorder="1" applyAlignment="1">
      <alignment horizontal="left" vertical="center" indent="1"/>
    </xf>
    <xf numFmtId="0" fontId="23" fillId="4" borderId="1" xfId="0" applyFont="1" applyFill="1" applyBorder="1" applyAlignment="1">
      <alignment horizontal="left" vertical="center" indent="1"/>
    </xf>
    <xf numFmtId="3" fontId="30" fillId="0" borderId="1" xfId="0" applyNumberFormat="1" applyFont="1" applyFill="1" applyBorder="1" applyAlignment="1">
      <alignment horizontal="right" vertical="center"/>
    </xf>
    <xf numFmtId="3" fontId="31" fillId="0" borderId="1" xfId="0" applyNumberFormat="1" applyFont="1" applyFill="1" applyBorder="1" applyAlignment="1">
      <alignment horizontal="right" vertical="center"/>
    </xf>
    <xf numFmtId="3" fontId="30" fillId="4" borderId="1" xfId="0" applyNumberFormat="1" applyFont="1" applyFill="1" applyBorder="1" applyAlignment="1">
      <alignment horizontal="right" vertical="center"/>
    </xf>
    <xf numFmtId="3" fontId="31" fillId="4" borderId="1" xfId="0" applyNumberFormat="1" applyFont="1" applyFill="1" applyBorder="1" applyAlignment="1">
      <alignment horizontal="right" vertical="center"/>
    </xf>
    <xf numFmtId="170" fontId="20" fillId="4" borderId="1" xfId="2" applyNumberFormat="1" applyFont="1" applyFill="1" applyBorder="1" applyAlignment="1">
      <alignment horizontal="right" vertical="center"/>
    </xf>
    <xf numFmtId="3" fontId="15" fillId="4" borderId="1" xfId="0" applyNumberFormat="1" applyFont="1" applyFill="1" applyBorder="1" applyAlignment="1">
      <alignment horizontal="right" vertical="center"/>
    </xf>
    <xf numFmtId="169" fontId="30" fillId="0" borderId="1" xfId="0" applyNumberFormat="1" applyFont="1" applyBorder="1" applyAlignment="1">
      <alignment vertical="center"/>
    </xf>
    <xf numFmtId="169" fontId="30" fillId="4" borderId="1" xfId="0" applyNumberFormat="1" applyFont="1" applyFill="1" applyBorder="1" applyAlignment="1">
      <alignment vertical="center"/>
    </xf>
    <xf numFmtId="168" fontId="23" fillId="4" borderId="1" xfId="0" applyNumberFormat="1" applyFont="1" applyFill="1" applyBorder="1" applyAlignment="1">
      <alignment horizontal="left" vertical="center" indent="1"/>
    </xf>
    <xf numFmtId="3" fontId="31" fillId="0" borderId="1" xfId="0" applyNumberFormat="1" applyFont="1" applyFill="1" applyBorder="1"/>
    <xf numFmtId="3" fontId="31" fillId="4" borderId="1" xfId="0" applyNumberFormat="1" applyFont="1" applyFill="1" applyBorder="1"/>
    <xf numFmtId="3" fontId="23" fillId="4" borderId="1" xfId="0" applyNumberFormat="1" applyFont="1" applyFill="1" applyBorder="1" applyAlignment="1">
      <alignment horizontal="left" vertical="center" indent="1"/>
    </xf>
    <xf numFmtId="0" fontId="30" fillId="6" borderId="1" xfId="0" applyFont="1" applyFill="1" applyBorder="1" applyAlignment="1">
      <alignment horizontal="center" vertical="center"/>
    </xf>
    <xf numFmtId="168" fontId="30" fillId="6" borderId="1" xfId="0" applyNumberFormat="1" applyFont="1" applyFill="1" applyBorder="1" applyAlignment="1">
      <alignment horizontal="center" vertical="center" wrapText="1"/>
    </xf>
    <xf numFmtId="168" fontId="30" fillId="6" borderId="1" xfId="0" applyNumberFormat="1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 wrapText="1"/>
    </xf>
    <xf numFmtId="3" fontId="31" fillId="7" borderId="1" xfId="0" applyNumberFormat="1" applyFont="1" applyFill="1" applyBorder="1" applyAlignment="1">
      <alignment horizontal="right" vertical="center"/>
    </xf>
    <xf numFmtId="168" fontId="8" fillId="7" borderId="1" xfId="0" applyNumberFormat="1" applyFont="1" applyFill="1" applyBorder="1" applyAlignment="1">
      <alignment horizontal="right" vertical="center"/>
    </xf>
    <xf numFmtId="170" fontId="8" fillId="7" borderId="1" xfId="0" applyNumberFormat="1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3" fontId="8" fillId="7" borderId="1" xfId="0" applyNumberFormat="1" applyFont="1" applyFill="1" applyBorder="1" applyAlignment="1">
      <alignment horizontal="right" vertical="center"/>
    </xf>
    <xf numFmtId="0" fontId="30" fillId="7" borderId="1" xfId="0" applyFont="1" applyFill="1" applyBorder="1" applyAlignment="1">
      <alignment vertical="center"/>
    </xf>
    <xf numFmtId="3" fontId="31" fillId="7" borderId="1" xfId="0" applyNumberFormat="1" applyFont="1" applyFill="1" applyBorder="1"/>
    <xf numFmtId="0" fontId="2" fillId="0" borderId="0" xfId="0" applyFont="1"/>
    <xf numFmtId="0" fontId="32" fillId="2" borderId="0" xfId="1" applyFont="1" applyFill="1" applyBorder="1" applyAlignment="1" applyProtection="1">
      <alignment vertical="center"/>
    </xf>
    <xf numFmtId="0" fontId="15" fillId="6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3" fontId="33" fillId="0" borderId="1" xfId="0" applyNumberFormat="1" applyFont="1" applyFill="1" applyBorder="1"/>
    <xf numFmtId="3" fontId="33" fillId="4" borderId="1" xfId="0" applyNumberFormat="1" applyFont="1" applyFill="1" applyBorder="1"/>
    <xf numFmtId="3" fontId="34" fillId="7" borderId="1" xfId="0" applyNumberFormat="1" applyFont="1" applyFill="1" applyBorder="1"/>
    <xf numFmtId="3" fontId="35" fillId="0" borderId="1" xfId="0" applyNumberFormat="1" applyFont="1" applyFill="1" applyBorder="1"/>
    <xf numFmtId="3" fontId="35" fillId="4" borderId="1" xfId="0" applyNumberFormat="1" applyFont="1" applyFill="1" applyBorder="1"/>
    <xf numFmtId="3" fontId="36" fillId="7" borderId="1" xfId="0" applyNumberFormat="1" applyFont="1" applyFill="1" applyBorder="1"/>
    <xf numFmtId="3" fontId="23" fillId="0" borderId="1" xfId="0" applyNumberFormat="1" applyFont="1" applyFill="1" applyBorder="1"/>
    <xf numFmtId="3" fontId="23" fillId="4" borderId="1" xfId="0" applyNumberFormat="1" applyFont="1" applyFill="1" applyBorder="1"/>
    <xf numFmtId="3" fontId="37" fillId="7" borderId="1" xfId="0" applyNumberFormat="1" applyFont="1" applyFill="1" applyBorder="1"/>
    <xf numFmtId="3" fontId="38" fillId="0" borderId="1" xfId="0" applyNumberFormat="1" applyFont="1" applyFill="1" applyBorder="1"/>
    <xf numFmtId="3" fontId="38" fillId="4" borderId="1" xfId="0" applyNumberFormat="1" applyFont="1" applyFill="1" applyBorder="1"/>
    <xf numFmtId="3" fontId="39" fillId="7" borderId="1" xfId="0" applyNumberFormat="1" applyFont="1" applyFill="1" applyBorder="1"/>
    <xf numFmtId="3" fontId="40" fillId="0" borderId="1" xfId="0" applyNumberFormat="1" applyFont="1" applyFill="1" applyBorder="1"/>
    <xf numFmtId="3" fontId="40" fillId="4" borderId="1" xfId="0" applyNumberFormat="1" applyFont="1" applyFill="1" applyBorder="1"/>
    <xf numFmtId="3" fontId="41" fillId="7" borderId="1" xfId="0" applyNumberFormat="1" applyFont="1" applyFill="1" applyBorder="1"/>
    <xf numFmtId="169" fontId="35" fillId="0" borderId="1" xfId="0" applyNumberFormat="1" applyFont="1" applyFill="1" applyBorder="1" applyAlignment="1">
      <alignment horizontal="right" vertical="center"/>
    </xf>
    <xf numFmtId="169" fontId="35" fillId="4" borderId="1" xfId="0" applyNumberFormat="1" applyFont="1" applyFill="1" applyBorder="1" applyAlignment="1">
      <alignment horizontal="right" vertical="center"/>
    </xf>
    <xf numFmtId="0" fontId="35" fillId="4" borderId="1" xfId="0" applyFont="1" applyFill="1" applyBorder="1" applyAlignment="1">
      <alignment horizontal="right" vertical="center"/>
    </xf>
    <xf numFmtId="169" fontId="33" fillId="0" borderId="1" xfId="0" applyNumberFormat="1" applyFont="1" applyFill="1" applyBorder="1" applyAlignment="1">
      <alignment horizontal="right" vertical="center"/>
    </xf>
    <xf numFmtId="169" fontId="33" fillId="4" borderId="1" xfId="0" applyNumberFormat="1" applyFont="1" applyFill="1" applyBorder="1" applyAlignment="1">
      <alignment horizontal="right" vertical="center"/>
    </xf>
    <xf numFmtId="0" fontId="33" fillId="4" borderId="1" xfId="0" applyFont="1" applyFill="1" applyBorder="1" applyAlignment="1">
      <alignment horizontal="right" vertical="center"/>
    </xf>
    <xf numFmtId="0" fontId="25" fillId="0" borderId="0" xfId="0" applyFont="1" applyFill="1" applyAlignment="1">
      <alignment horizontal="left"/>
    </xf>
    <xf numFmtId="0" fontId="8" fillId="0" borderId="0" xfId="0" applyFont="1" applyFill="1" applyAlignment="1">
      <alignment horizontal="left" vertical="center" wrapText="1"/>
    </xf>
    <xf numFmtId="0" fontId="7" fillId="0" borderId="0" xfId="10" applyFont="1" applyAlignment="1">
      <alignment horizontal="left"/>
    </xf>
    <xf numFmtId="0" fontId="8" fillId="0" borderId="0" xfId="0" applyFont="1" applyFill="1" applyAlignment="1">
      <alignment horizontal="left"/>
    </xf>
    <xf numFmtId="0" fontId="25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50" fillId="2" borderId="0" xfId="15" applyFont="1">
      <alignment horizontal="left" vertical="center" indent="2"/>
    </xf>
    <xf numFmtId="0" fontId="49" fillId="2" borderId="0" xfId="0" applyFont="1" applyFill="1"/>
    <xf numFmtId="0" fontId="47" fillId="0" borderId="0" xfId="0" applyFont="1"/>
    <xf numFmtId="0" fontId="49" fillId="0" borderId="0" xfId="0" applyFont="1"/>
    <xf numFmtId="0" fontId="50" fillId="2" borderId="0" xfId="15" applyFont="1" applyAlignment="1">
      <alignment horizontal="left" vertical="center" indent="10"/>
    </xf>
    <xf numFmtId="0" fontId="50" fillId="2" borderId="0" xfId="15" applyFont="1" applyAlignment="1">
      <alignment horizontal="left" vertical="center"/>
    </xf>
    <xf numFmtId="0" fontId="50" fillId="2" borderId="0" xfId="15" applyFont="1" applyAlignment="1">
      <alignment horizontal="left" vertical="center" indent="1"/>
    </xf>
    <xf numFmtId="0" fontId="42" fillId="4" borderId="1" xfId="1" applyFont="1" applyFill="1" applyBorder="1" applyAlignment="1" applyProtection="1">
      <alignment horizontal="left" vertical="center" wrapText="1" indent="1"/>
    </xf>
    <xf numFmtId="0" fontId="43" fillId="6" borderId="2" xfId="0" applyFont="1" applyFill="1" applyBorder="1" applyAlignment="1">
      <alignment horizontal="center" vertical="center" wrapText="1"/>
    </xf>
    <xf numFmtId="0" fontId="43" fillId="6" borderId="3" xfId="0" applyFont="1" applyFill="1" applyBorder="1" applyAlignment="1">
      <alignment horizontal="center" vertical="center" wrapText="1"/>
    </xf>
    <xf numFmtId="0" fontId="43" fillId="6" borderId="4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42" fillId="0" borderId="1" xfId="1" applyFont="1" applyBorder="1" applyAlignment="1" applyProtection="1">
      <alignment horizontal="left" vertical="center" indent="1"/>
    </xf>
    <xf numFmtId="0" fontId="42" fillId="4" borderId="1" xfId="1" applyFont="1" applyFill="1" applyBorder="1" applyAlignment="1" applyProtection="1">
      <alignment horizontal="left" vertical="center" indent="1"/>
    </xf>
    <xf numFmtId="0" fontId="28" fillId="2" borderId="0" xfId="16" applyFont="1" applyFill="1" applyBorder="1" applyAlignment="1">
      <alignment horizontal="right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43" fillId="6" borderId="2" xfId="0" applyFont="1" applyFill="1" applyBorder="1" applyAlignment="1">
      <alignment horizontal="center" vertical="center"/>
    </xf>
    <xf numFmtId="0" fontId="43" fillId="6" borderId="3" xfId="0" applyFont="1" applyFill="1" applyBorder="1" applyAlignment="1">
      <alignment horizontal="center" vertical="center"/>
    </xf>
    <xf numFmtId="0" fontId="43" fillId="6" borderId="4" xfId="0" applyFont="1" applyFill="1" applyBorder="1" applyAlignment="1">
      <alignment horizontal="center" vertical="center"/>
    </xf>
    <xf numFmtId="0" fontId="42" fillId="0" borderId="1" xfId="1" applyFont="1" applyBorder="1" applyAlignment="1" applyProtection="1">
      <alignment horizontal="left" vertical="center" wrapText="1" indent="1"/>
    </xf>
    <xf numFmtId="0" fontId="8" fillId="7" borderId="1" xfId="0" applyFont="1" applyFill="1" applyBorder="1" applyAlignment="1">
      <alignment horizontal="center" vertical="center"/>
    </xf>
    <xf numFmtId="0" fontId="44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2" fillId="9" borderId="0" xfId="1" applyFont="1" applyFill="1" applyBorder="1" applyAlignment="1" applyProtection="1">
      <alignment horizontal="center" vertical="center"/>
    </xf>
    <xf numFmtId="168" fontId="45" fillId="10" borderId="0" xfId="0" applyNumberFormat="1" applyFont="1" applyFill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30" fillId="7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indent="1"/>
    </xf>
    <xf numFmtId="0" fontId="52" fillId="0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indent="1"/>
    </xf>
    <xf numFmtId="168" fontId="30" fillId="6" borderId="1" xfId="0" applyNumberFormat="1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/>
    </xf>
    <xf numFmtId="168" fontId="19" fillId="7" borderId="1" xfId="0" applyNumberFormat="1" applyFont="1" applyFill="1" applyBorder="1" applyAlignment="1">
      <alignment horizontal="center" vertical="center"/>
    </xf>
    <xf numFmtId="168" fontId="30" fillId="6" borderId="1" xfId="0" applyNumberFormat="1" applyFont="1" applyFill="1" applyBorder="1" applyAlignment="1">
      <alignment horizontal="center" vertical="center"/>
    </xf>
    <xf numFmtId="3" fontId="17" fillId="11" borderId="0" xfId="0" applyNumberFormat="1" applyFont="1" applyFill="1" applyBorder="1" applyAlignment="1">
      <alignment horizontal="left" vertical="center" indent="1"/>
    </xf>
    <xf numFmtId="0" fontId="16" fillId="11" borderId="0" xfId="0" applyFont="1" applyFill="1" applyAlignment="1">
      <alignment horizontal="left" vertical="center" indent="1"/>
    </xf>
  </cellXfs>
  <cellStyles count="17">
    <cellStyle name="Hipervínculo" xfId="1" builtinId="8"/>
    <cellStyle name="Millares" xfId="2" builtinId="3"/>
    <cellStyle name="Millares [0] 2" xfId="3"/>
    <cellStyle name="Millares [0] 3" xfId="4"/>
    <cellStyle name="Millares 2" xfId="5"/>
    <cellStyle name="Millares 3" xfId="6"/>
    <cellStyle name="Millares 4" xfId="7"/>
    <cellStyle name="Normal" xfId="0" builtinId="0"/>
    <cellStyle name="Normal 2" xfId="8"/>
    <cellStyle name="Normal 3" xfId="9"/>
    <cellStyle name="Normal 4" xfId="10"/>
    <cellStyle name="Porcentual" xfId="11" builtinId="5"/>
    <cellStyle name="Porcentual 2" xfId="12"/>
    <cellStyle name="Porcentual 3" xfId="13"/>
    <cellStyle name="Porcentual 4" xfId="14"/>
    <cellStyle name="Prev" xfId="15"/>
    <cellStyle name="Titulo CAF" xfId="16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AE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5771289264998"/>
          <c:y val="0.0336661219234388"/>
          <c:w val="0.436159012151951"/>
          <c:h val="0.770821901979234"/>
        </c:manualLayout>
      </c:layout>
      <c:pie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/>
          </c:spPr>
          <c:dPt>
            <c:idx val="0"/>
            <c:bubble3D val="0"/>
            <c:spPr>
              <a:solidFill>
                <a:srgbClr val="FFAE00"/>
              </a:solidFill>
              <a:ln w="25400">
                <a:noFill/>
              </a:ln>
              <a:effectLst/>
            </c:spPr>
          </c:dPt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'G1'!$G$9:$G$13</c:f>
              <c:strCache>
                <c:ptCount val="5"/>
                <c:pt idx="0">
                  <c:v>Vía urbana</c:v>
                </c:pt>
                <c:pt idx="1">
                  <c:v>Vía de riel</c:v>
                </c:pt>
                <c:pt idx="2">
                  <c:v>BRTs</c:v>
                </c:pt>
                <c:pt idx="3">
                  <c:v>Vehículo privado</c:v>
                </c:pt>
                <c:pt idx="4">
                  <c:v>Vehículo público</c:v>
                </c:pt>
              </c:strCache>
            </c:strRef>
          </c:cat>
          <c:val>
            <c:numRef>
              <c:f>'G1'!#REF!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94488188976"/>
          <c:y val="0.888392695593902"/>
          <c:w val="0.784615973003375"/>
          <c:h val="0.08035717875691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339156276606"/>
          <c:y val="0.0250368368556966"/>
          <c:w val="0.82494693490362"/>
          <c:h val="0.83037201405092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'G2'!$M$9</c:f>
              <c:strCache>
                <c:ptCount val="1"/>
                <c:pt idx="0">
                  <c:v>Vías urbanas</c:v>
                </c:pt>
              </c:strCache>
            </c:strRef>
          </c:tx>
          <c:spPr>
            <a:solidFill>
              <a:srgbClr val="155E89"/>
            </a:solidFill>
            <a:ln w="25400">
              <a:noFill/>
            </a:ln>
            <a:effectLst/>
          </c:spPr>
          <c:invertIfNegative val="0"/>
          <c:cat>
            <c:strRef>
              <c:f>'G2'!$K$10:$K$24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'G2'!$M$10:$M$24</c:f>
              <c:numCache>
                <c:formatCode>#,##0</c:formatCode>
                <c:ptCount val="15"/>
                <c:pt idx="0">
                  <c:v>1073.449297105854</c:v>
                </c:pt>
                <c:pt idx="1">
                  <c:v>1713.94618237643</c:v>
                </c:pt>
                <c:pt idx="2">
                  <c:v>2063.811097656562</c:v>
                </c:pt>
                <c:pt idx="3">
                  <c:v>544.0054748174264</c:v>
                </c:pt>
                <c:pt idx="4">
                  <c:v>873.5380698846225</c:v>
                </c:pt>
                <c:pt idx="5">
                  <c:v>798.6924092532162</c:v>
                </c:pt>
                <c:pt idx="6">
                  <c:v>665.8634991733262</c:v>
                </c:pt>
                <c:pt idx="7">
                  <c:v>513.1351362136991</c:v>
                </c:pt>
                <c:pt idx="8">
                  <c:v>902.1435413694827</c:v>
                </c:pt>
                <c:pt idx="9">
                  <c:v>774.5512662738541</c:v>
                </c:pt>
                <c:pt idx="10">
                  <c:v>1155.775285581161</c:v>
                </c:pt>
                <c:pt idx="11">
                  <c:v>572.3984763381405</c:v>
                </c:pt>
                <c:pt idx="12">
                  <c:v>1187.635126359237</c:v>
                </c:pt>
                <c:pt idx="13">
                  <c:v>1558.592258104601</c:v>
                </c:pt>
                <c:pt idx="14">
                  <c:v>805.4250438597957</c:v>
                </c:pt>
              </c:numCache>
            </c:numRef>
          </c:val>
        </c:ser>
        <c:ser>
          <c:idx val="1"/>
          <c:order val="1"/>
          <c:tx>
            <c:strRef>
              <c:f>'G2'!$N$9</c:f>
              <c:strCache>
                <c:ptCount val="1"/>
                <c:pt idx="0">
                  <c:v>Rieles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'G2'!$K$10:$K$24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'G2'!$N$10:$N$24</c:f>
              <c:numCache>
                <c:formatCode>#,##0</c:formatCode>
                <c:ptCount val="15"/>
                <c:pt idx="0">
                  <c:v>234.0107569998155</c:v>
                </c:pt>
                <c:pt idx="1">
                  <c:v>0.0</c:v>
                </c:pt>
                <c:pt idx="2">
                  <c:v>2806.32336289073</c:v>
                </c:pt>
                <c:pt idx="3">
                  <c:v>1620.342947113382</c:v>
                </c:pt>
                <c:pt idx="4">
                  <c:v>893.9750757669864</c:v>
                </c:pt>
                <c:pt idx="5">
                  <c:v>0.0</c:v>
                </c:pt>
                <c:pt idx="6">
                  <c:v>116.5788629720615</c:v>
                </c:pt>
                <c:pt idx="7">
                  <c:v>0.0</c:v>
                </c:pt>
                <c:pt idx="8">
                  <c:v>0.0</c:v>
                </c:pt>
                <c:pt idx="9">
                  <c:v>339.374705875255</c:v>
                </c:pt>
                <c:pt idx="10">
                  <c:v>396.4023554274871</c:v>
                </c:pt>
                <c:pt idx="11">
                  <c:v>1197.447266948229</c:v>
                </c:pt>
                <c:pt idx="12">
                  <c:v>116.5612564370954</c:v>
                </c:pt>
                <c:pt idx="13">
                  <c:v>1126.019648049312</c:v>
                </c:pt>
                <c:pt idx="14">
                  <c:v>808.7885373071014</c:v>
                </c:pt>
              </c:numCache>
            </c:numRef>
          </c:val>
        </c:ser>
        <c:ser>
          <c:idx val="2"/>
          <c:order val="2"/>
          <c:tx>
            <c:strRef>
              <c:f>'G2'!$O$9</c:f>
              <c:strCache>
                <c:ptCount val="1"/>
                <c:pt idx="0">
                  <c:v>BRT</c:v>
                </c:pt>
              </c:strCache>
            </c:strRef>
          </c:tx>
          <c:spPr>
            <a:solidFill>
              <a:srgbClr val="D9496A"/>
            </a:solidFill>
            <a:ln w="25400">
              <a:noFill/>
            </a:ln>
            <a:effectLst/>
          </c:spPr>
          <c:invertIfNegative val="0"/>
          <c:cat>
            <c:strRef>
              <c:f>'G2'!$K$10:$K$24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'G2'!$O$10:$O$24</c:f>
              <c:numCache>
                <c:formatCode>#,##0</c:formatCode>
                <c:ptCount val="15"/>
                <c:pt idx="0">
                  <c:v>13.53265053824556</c:v>
                </c:pt>
                <c:pt idx="1">
                  <c:v>108.2572411888255</c:v>
                </c:pt>
                <c:pt idx="2">
                  <c:v>0.0</c:v>
                </c:pt>
                <c:pt idx="3">
                  <c:v>0.0</c:v>
                </c:pt>
                <c:pt idx="4">
                  <c:v>10.13518254503269</c:v>
                </c:pt>
                <c:pt idx="5">
                  <c:v>250.6539631524749</c:v>
                </c:pt>
                <c:pt idx="6">
                  <c:v>0.0</c:v>
                </c:pt>
                <c:pt idx="7">
                  <c:v>110.26898280539</c:v>
                </c:pt>
                <c:pt idx="8">
                  <c:v>0.0</c:v>
                </c:pt>
                <c:pt idx="9">
                  <c:v>0.0</c:v>
                </c:pt>
                <c:pt idx="10">
                  <c:v>124.6087285922204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28.21602980336781</c:v>
                </c:pt>
              </c:numCache>
            </c:numRef>
          </c:val>
        </c:ser>
        <c:ser>
          <c:idx val="3"/>
          <c:order val="3"/>
          <c:tx>
            <c:strRef>
              <c:f>'G2'!$P$9</c:f>
              <c:strCache>
                <c:ptCount val="1"/>
                <c:pt idx="0">
                  <c:v>Vehículos individuales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'G2'!$K$10:$K$24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'G2'!$P$10:$P$24</c:f>
              <c:numCache>
                <c:formatCode>#,##0</c:formatCode>
                <c:ptCount val="15"/>
                <c:pt idx="0">
                  <c:v>4929.776466197784</c:v>
                </c:pt>
                <c:pt idx="1">
                  <c:v>1663.699080872469</c:v>
                </c:pt>
                <c:pt idx="2">
                  <c:v>6736.938123288636</c:v>
                </c:pt>
                <c:pt idx="3">
                  <c:v>4327.712699117902</c:v>
                </c:pt>
                <c:pt idx="4">
                  <c:v>3524.850301192932</c:v>
                </c:pt>
                <c:pt idx="5">
                  <c:v>5894.702826460284</c:v>
                </c:pt>
                <c:pt idx="6">
                  <c:v>3981.992472021447</c:v>
                </c:pt>
                <c:pt idx="7">
                  <c:v>1685.002484283439</c:v>
                </c:pt>
                <c:pt idx="8">
                  <c:v>780.1728145517323</c:v>
                </c:pt>
                <c:pt idx="9">
                  <c:v>3009.036738464219</c:v>
                </c:pt>
                <c:pt idx="10">
                  <c:v>4003.10661789644</c:v>
                </c:pt>
                <c:pt idx="11">
                  <c:v>4668.383110924768</c:v>
                </c:pt>
                <c:pt idx="12">
                  <c:v>6194.804498336808</c:v>
                </c:pt>
                <c:pt idx="13">
                  <c:v>1516.332123692382</c:v>
                </c:pt>
                <c:pt idx="14">
                  <c:v>5103.554874167896</c:v>
                </c:pt>
              </c:numCache>
            </c:numRef>
          </c:val>
        </c:ser>
        <c:ser>
          <c:idx val="4"/>
          <c:order val="4"/>
          <c:tx>
            <c:strRef>
              <c:f>'G2'!$Q$9</c:f>
              <c:strCache>
                <c:ptCount val="1"/>
                <c:pt idx="0">
                  <c:v>Vehículos colectivos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'G2'!$K$10:$K$24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'G2'!$Q$10:$Q$24</c:f>
              <c:numCache>
                <c:formatCode>#,##0</c:formatCode>
                <c:ptCount val="15"/>
                <c:pt idx="0">
                  <c:v>260.1171486966549</c:v>
                </c:pt>
                <c:pt idx="1">
                  <c:v>114.3792682893528</c:v>
                </c:pt>
                <c:pt idx="2">
                  <c:v>385.129304918877</c:v>
                </c:pt>
                <c:pt idx="3">
                  <c:v>699.3009789986716</c:v>
                </c:pt>
                <c:pt idx="4">
                  <c:v>151.6317359270887</c:v>
                </c:pt>
                <c:pt idx="5">
                  <c:v>79.3784001580598</c:v>
                </c:pt>
                <c:pt idx="6">
                  <c:v>89.1380758805447</c:v>
                </c:pt>
                <c:pt idx="7">
                  <c:v>116.1055644960049</c:v>
                </c:pt>
                <c:pt idx="8">
                  <c:v>137.0306505573338</c:v>
                </c:pt>
                <c:pt idx="9">
                  <c:v>110.0704603746402</c:v>
                </c:pt>
                <c:pt idx="10">
                  <c:v>314.075986844948</c:v>
                </c:pt>
                <c:pt idx="11">
                  <c:v>532.6909021509489</c:v>
                </c:pt>
                <c:pt idx="12">
                  <c:v>80.78821829902935</c:v>
                </c:pt>
                <c:pt idx="13">
                  <c:v>400.0991480171043</c:v>
                </c:pt>
                <c:pt idx="14">
                  <c:v>428.3552471816692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091348152"/>
        <c:axId val="-2091407432"/>
      </c:barChart>
      <c:catAx>
        <c:axId val="-20913481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091407432"/>
        <c:crosses val="autoZero"/>
        <c:auto val="1"/>
        <c:lblAlgn val="ctr"/>
        <c:lblOffset val="100"/>
        <c:noMultiLvlLbl val="0"/>
      </c:catAx>
      <c:valAx>
        <c:axId val="-2091407432"/>
        <c:scaling>
          <c:orientation val="minMax"/>
        </c:scaling>
        <c:delete val="0"/>
        <c:axPos val="b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50"/>
                  <a:t>Valor per cápita en dólares</a:t>
                </a:r>
              </a:p>
            </c:rich>
          </c:tx>
          <c:layout>
            <c:manualLayout>
              <c:xMode val="edge"/>
              <c:yMode val="edge"/>
              <c:x val="0.418951771653543"/>
              <c:y val="0.9071024477918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0913481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4032215324046"/>
          <c:y val="0.940217391304348"/>
          <c:w val="0.824334746618211"/>
          <c:h val="0.038043478260869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707070707070707"/>
          <c:y val="0.013262599469496"/>
          <c:w val="0.914141414141414"/>
          <c:h val="0.7267904509283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'G3'!$L$8:$L$9</c:f>
              <c:strCache>
                <c:ptCount val="1"/>
                <c:pt idx="0">
                  <c:v>Índice PIB=100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'G3'!$K$10:$K$24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'G3'!$L$10:$L$24</c:f>
              <c:numCache>
                <c:formatCode>0.0</c:formatCode>
                <c:ptCount val="15"/>
                <c:pt idx="0">
                  <c:v>100.0</c:v>
                </c:pt>
                <c:pt idx="1">
                  <c:v>100.0</c:v>
                </c:pt>
                <c:pt idx="2">
                  <c:v>100.0</c:v>
                </c:pt>
                <c:pt idx="3" formatCode="General">
                  <c:v>0.0</c:v>
                </c:pt>
                <c:pt idx="4">
                  <c:v>100.0</c:v>
                </c:pt>
                <c:pt idx="5">
                  <c:v>100.0</c:v>
                </c:pt>
                <c:pt idx="6">
                  <c:v>100.0</c:v>
                </c:pt>
                <c:pt idx="7" formatCode="General">
                  <c:v>0.0</c:v>
                </c:pt>
                <c:pt idx="8">
                  <c:v>100.0</c:v>
                </c:pt>
                <c:pt idx="9">
                  <c:v>100.0</c:v>
                </c:pt>
                <c:pt idx="10">
                  <c:v>100.0</c:v>
                </c:pt>
                <c:pt idx="11">
                  <c:v>100.0</c:v>
                </c:pt>
                <c:pt idx="12">
                  <c:v>100.0</c:v>
                </c:pt>
                <c:pt idx="13">
                  <c:v>100.0</c:v>
                </c:pt>
                <c:pt idx="14">
                  <c:v>100.0</c:v>
                </c:pt>
              </c:numCache>
            </c:numRef>
          </c:val>
        </c:ser>
        <c:ser>
          <c:idx val="1"/>
          <c:order val="1"/>
          <c:tx>
            <c:strRef>
              <c:f>'G3'!$M$8:$M$9</c:f>
              <c:strCache>
                <c:ptCount val="1"/>
                <c:pt idx="0">
                  <c:v>Patrimonio como % del PIB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'G3'!$K$10:$K$24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'G3'!$M$10:$M$24</c:f>
              <c:numCache>
                <c:formatCode>0.0</c:formatCode>
                <c:ptCount val="15"/>
                <c:pt idx="0">
                  <c:v>94.96328624703315</c:v>
                </c:pt>
                <c:pt idx="1">
                  <c:v>86.82479747104965</c:v>
                </c:pt>
                <c:pt idx="2">
                  <c:v>132.9717441505564</c:v>
                </c:pt>
                <c:pt idx="3" formatCode="General">
                  <c:v>0.0</c:v>
                </c:pt>
                <c:pt idx="4">
                  <c:v>53.07604412867069</c:v>
                </c:pt>
                <c:pt idx="5">
                  <c:v>88.46644700402122</c:v>
                </c:pt>
                <c:pt idx="6">
                  <c:v>52.22176993108107</c:v>
                </c:pt>
                <c:pt idx="7" formatCode="General">
                  <c:v>0.0</c:v>
                </c:pt>
                <c:pt idx="8">
                  <c:v>32.99126678949012</c:v>
                </c:pt>
                <c:pt idx="9">
                  <c:v>42.70680354735184</c:v>
                </c:pt>
                <c:pt idx="10">
                  <c:v>70.60210775630723</c:v>
                </c:pt>
                <c:pt idx="11">
                  <c:v>90.86237316763471</c:v>
                </c:pt>
                <c:pt idx="12">
                  <c:v>103.6897179108889</c:v>
                </c:pt>
                <c:pt idx="13">
                  <c:v>66.77397522214547</c:v>
                </c:pt>
                <c:pt idx="14">
                  <c:v>77.41472625740151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91318536"/>
        <c:axId val="-2091320648"/>
      </c:barChart>
      <c:catAx>
        <c:axId val="-209131853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091320648"/>
        <c:crosses val="autoZero"/>
        <c:auto val="1"/>
        <c:lblAlgn val="ctr"/>
        <c:lblOffset val="100"/>
        <c:noMultiLvlLbl val="0"/>
      </c:catAx>
      <c:valAx>
        <c:axId val="-2091320648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50"/>
                  <a:t>PIB (= 100) y Patrimonio (% del PIB)</a:t>
                </a:r>
              </a:p>
            </c:rich>
          </c:tx>
          <c:layout>
            <c:manualLayout>
              <c:xMode val="edge"/>
              <c:yMode val="edge"/>
              <c:x val="0.00532731952195296"/>
              <c:y val="0.0574843449686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0913185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64211196901358"/>
          <c:y val="0.931817688635377"/>
          <c:w val="0.715866269143541"/>
          <c:h val="0.060606051212102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546100</xdr:colOff>
      <xdr:row>2</xdr:row>
      <xdr:rowOff>50800</xdr:rowOff>
    </xdr:to>
    <xdr:pic>
      <xdr:nvPicPr>
        <xdr:cNvPr id="1434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355600</xdr:rowOff>
    </xdr:from>
    <xdr:to>
      <xdr:col>2</xdr:col>
      <xdr:colOff>355600</xdr:colOff>
      <xdr:row>2</xdr:row>
      <xdr:rowOff>25400</xdr:rowOff>
    </xdr:to>
    <xdr:pic>
      <xdr:nvPicPr>
        <xdr:cNvPr id="10251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2451100</xdr:colOff>
      <xdr:row>2</xdr:row>
      <xdr:rowOff>50800</xdr:rowOff>
    </xdr:to>
    <xdr:pic>
      <xdr:nvPicPr>
        <xdr:cNvPr id="15370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6</xdr:row>
      <xdr:rowOff>342900</xdr:rowOff>
    </xdr:from>
    <xdr:to>
      <xdr:col>5</xdr:col>
      <xdr:colOff>203200</xdr:colOff>
      <xdr:row>14</xdr:row>
      <xdr:rowOff>25400</xdr:rowOff>
    </xdr:to>
    <xdr:graphicFrame macro="">
      <xdr:nvGraphicFramePr>
        <xdr:cNvPr id="120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495300</xdr:colOff>
      <xdr:row>2</xdr:row>
      <xdr:rowOff>50800</xdr:rowOff>
    </xdr:to>
    <xdr:pic>
      <xdr:nvPicPr>
        <xdr:cNvPr id="1209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901700</xdr:colOff>
      <xdr:row>6</xdr:row>
      <xdr:rowOff>342900</xdr:rowOff>
    </xdr:from>
    <xdr:to>
      <xdr:col>9</xdr:col>
      <xdr:colOff>25400</xdr:colOff>
      <xdr:row>25</xdr:row>
      <xdr:rowOff>114300</xdr:rowOff>
    </xdr:to>
    <xdr:graphicFrame macro="">
      <xdr:nvGraphicFramePr>
        <xdr:cNvPr id="325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495300</xdr:colOff>
      <xdr:row>2</xdr:row>
      <xdr:rowOff>25400</xdr:rowOff>
    </xdr:to>
    <xdr:pic>
      <xdr:nvPicPr>
        <xdr:cNvPr id="3258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5110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927100</xdr:colOff>
      <xdr:row>7</xdr:row>
      <xdr:rowOff>50800</xdr:rowOff>
    </xdr:from>
    <xdr:to>
      <xdr:col>8</xdr:col>
      <xdr:colOff>952500</xdr:colOff>
      <xdr:row>24</xdr:row>
      <xdr:rowOff>25400</xdr:rowOff>
    </xdr:to>
    <xdr:graphicFrame macro="">
      <xdr:nvGraphicFramePr>
        <xdr:cNvPr id="530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495300</xdr:colOff>
      <xdr:row>2</xdr:row>
      <xdr:rowOff>25400</xdr:rowOff>
    </xdr:to>
    <xdr:pic>
      <xdr:nvPicPr>
        <xdr:cNvPr id="5308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5110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L19"/>
  <sheetViews>
    <sheetView showGridLines="0" tabSelected="1" workbookViewId="0"/>
  </sheetViews>
  <sheetFormatPr baseColWidth="10" defaultColWidth="12.83203125" defaultRowHeight="30" customHeight="1" x14ac:dyDescent="0"/>
  <cols>
    <col min="1" max="16384" width="12.83203125" style="5"/>
  </cols>
  <sheetData>
    <row r="1" spans="2:12" s="32" customFormat="1" ht="30.75" customHeight="1"/>
    <row r="2" spans="2:12" s="32" customFormat="1" ht="62" customHeight="1">
      <c r="B2" s="33"/>
      <c r="D2" s="34"/>
      <c r="E2" s="34"/>
      <c r="F2" s="33"/>
      <c r="H2" s="122" t="s">
        <v>79</v>
      </c>
      <c r="I2" s="122"/>
      <c r="J2" s="122"/>
      <c r="K2" s="34"/>
      <c r="L2" s="34"/>
    </row>
    <row r="4" spans="2:12" ht="30" customHeight="1">
      <c r="B4" s="14"/>
      <c r="C4" s="14"/>
      <c r="D4" s="14"/>
    </row>
    <row r="5" spans="2:12" ht="40" customHeight="1">
      <c r="B5" s="44" t="s">
        <v>58</v>
      </c>
      <c r="C5" s="123" t="s">
        <v>59</v>
      </c>
      <c r="D5" s="123"/>
      <c r="E5" s="123"/>
      <c r="F5" s="123"/>
      <c r="G5" s="123"/>
      <c r="H5" s="123"/>
      <c r="I5" s="123"/>
      <c r="J5" s="123"/>
    </row>
    <row r="6" spans="2:12" ht="30" customHeight="1">
      <c r="B6" s="38"/>
      <c r="C6" s="39"/>
      <c r="D6" s="36"/>
      <c r="E6" s="36"/>
      <c r="F6" s="36"/>
      <c r="G6" s="36"/>
      <c r="H6" s="36"/>
      <c r="I6" s="36"/>
      <c r="J6" s="36"/>
    </row>
    <row r="7" spans="2:12" ht="40" customHeight="1">
      <c r="B7" s="124" t="s">
        <v>62</v>
      </c>
      <c r="C7" s="125"/>
      <c r="D7" s="125"/>
      <c r="E7" s="125"/>
      <c r="F7" s="125"/>
      <c r="G7" s="125"/>
      <c r="H7" s="125"/>
      <c r="I7" s="125"/>
      <c r="J7" s="126"/>
    </row>
    <row r="8" spans="2:12" ht="30" customHeight="1">
      <c r="B8" s="44" t="s">
        <v>60</v>
      </c>
      <c r="C8" s="119" t="s">
        <v>37</v>
      </c>
      <c r="D8" s="119"/>
      <c r="E8" s="119"/>
      <c r="F8" s="119"/>
      <c r="G8" s="119"/>
      <c r="H8" s="119"/>
      <c r="I8" s="119"/>
      <c r="J8" s="119"/>
    </row>
    <row r="9" spans="2:12" ht="30" customHeight="1">
      <c r="B9" s="40">
        <v>1</v>
      </c>
      <c r="C9" s="127" t="s">
        <v>54</v>
      </c>
      <c r="D9" s="127"/>
      <c r="E9" s="127"/>
      <c r="F9" s="127"/>
      <c r="G9" s="127"/>
      <c r="H9" s="127"/>
      <c r="I9" s="127"/>
      <c r="J9" s="127"/>
    </row>
    <row r="10" spans="2:12" ht="30" customHeight="1">
      <c r="B10" s="42">
        <v>2</v>
      </c>
      <c r="C10" s="115" t="s">
        <v>55</v>
      </c>
      <c r="D10" s="115"/>
      <c r="E10" s="115"/>
      <c r="F10" s="115"/>
      <c r="G10" s="115"/>
      <c r="H10" s="115"/>
      <c r="I10" s="115"/>
      <c r="J10" s="115"/>
    </row>
    <row r="11" spans="2:12" ht="30" customHeight="1">
      <c r="B11" s="36"/>
      <c r="C11" s="36"/>
      <c r="D11" s="37"/>
      <c r="E11" s="36"/>
      <c r="F11" s="36"/>
      <c r="G11" s="36"/>
      <c r="H11" s="36"/>
      <c r="I11" s="36"/>
      <c r="J11" s="36"/>
    </row>
    <row r="12" spans="2:12" ht="40" customHeight="1">
      <c r="B12" s="116" t="s">
        <v>61</v>
      </c>
      <c r="C12" s="117"/>
      <c r="D12" s="117"/>
      <c r="E12" s="117"/>
      <c r="F12" s="117"/>
      <c r="G12" s="117"/>
      <c r="H12" s="117"/>
      <c r="I12" s="117"/>
      <c r="J12" s="118"/>
    </row>
    <row r="13" spans="2:12" ht="30" customHeight="1">
      <c r="B13" s="44" t="s">
        <v>60</v>
      </c>
      <c r="C13" s="119" t="s">
        <v>37</v>
      </c>
      <c r="D13" s="119"/>
      <c r="E13" s="119"/>
      <c r="F13" s="119"/>
      <c r="G13" s="119"/>
      <c r="H13" s="119"/>
      <c r="I13" s="119"/>
      <c r="J13" s="119"/>
    </row>
    <row r="14" spans="2:12" ht="30" customHeight="1">
      <c r="B14" s="41" t="s">
        <v>38</v>
      </c>
      <c r="C14" s="120" t="s">
        <v>56</v>
      </c>
      <c r="D14" s="120"/>
      <c r="E14" s="120"/>
      <c r="F14" s="120"/>
      <c r="G14" s="120"/>
      <c r="H14" s="120"/>
      <c r="I14" s="120"/>
      <c r="J14" s="120"/>
    </row>
    <row r="15" spans="2:12" ht="30" customHeight="1">
      <c r="B15" s="43" t="s">
        <v>39</v>
      </c>
      <c r="C15" s="121" t="s">
        <v>57</v>
      </c>
      <c r="D15" s="121"/>
      <c r="E15" s="121"/>
      <c r="F15" s="121"/>
      <c r="G15" s="121"/>
      <c r="H15" s="121"/>
      <c r="I15" s="121"/>
      <c r="J15" s="121"/>
    </row>
    <row r="16" spans="2:12" ht="30" customHeight="1">
      <c r="B16" s="41" t="s">
        <v>40</v>
      </c>
      <c r="C16" s="120" t="s">
        <v>52</v>
      </c>
      <c r="D16" s="120"/>
      <c r="E16" s="120"/>
      <c r="F16" s="120"/>
      <c r="G16" s="120"/>
      <c r="H16" s="120"/>
      <c r="I16" s="120"/>
      <c r="J16" s="120"/>
    </row>
    <row r="17" spans="2:4" ht="30" customHeight="1">
      <c r="B17" s="14"/>
      <c r="C17" s="14"/>
      <c r="D17" s="14"/>
    </row>
    <row r="18" spans="2:4" ht="30" customHeight="1">
      <c r="B18" s="14"/>
      <c r="C18" s="14"/>
      <c r="D18" s="14"/>
    </row>
    <row r="19" spans="2:4" ht="30" customHeight="1">
      <c r="B19" s="14"/>
      <c r="C19" s="14"/>
      <c r="D19" s="14"/>
    </row>
  </sheetData>
  <mergeCells count="11">
    <mergeCell ref="C16:J16"/>
    <mergeCell ref="H2:J2"/>
    <mergeCell ref="C5:J5"/>
    <mergeCell ref="B7:J7"/>
    <mergeCell ref="C8:J8"/>
    <mergeCell ref="C9:J9"/>
    <mergeCell ref="C10:J10"/>
    <mergeCell ref="B12:J12"/>
    <mergeCell ref="C13:J13"/>
    <mergeCell ref="C14:J14"/>
    <mergeCell ref="C15:J15"/>
  </mergeCells>
  <phoneticPr fontId="6" type="noConversion"/>
  <hyperlinks>
    <hyperlink ref="C9" location="'1'!A1" display="Cuadro Nº 1. Valor del patrimonio de la movilidad. En millones de dólares. Año 2007 "/>
    <hyperlink ref="C10" location="'2'!A1" display="Cuadro Nº 2. Valor per cápita del patrimonio de la movilidad. En dólares. Año 2007 "/>
    <hyperlink ref="C14" location="'G1'!A1" display="Gráfico Nº 1. Participación de cada categoría en el valor total del patrimonio de la movilidad. En porcentaje. Año 2007"/>
    <hyperlink ref="C15" location="'G2'!A1" display="Gráfico Nº 2. Patrimonio de la movilidad por habitante. En dólares. Año 2007"/>
    <hyperlink ref="C16" location="'G3'!A1" display="Gráfico Nº 3. Patrimonio de la movilidad y PIB. Año 2007"/>
  </hyperlinks>
  <pageMargins left="0.70000000000000007" right="0.70000000000000007" top="1.54" bottom="0.75000000000000011" header="0.30000000000000004" footer="0.30000000000000004"/>
  <pageSetup paperSize="9" scale="87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F33"/>
  <sheetViews>
    <sheetView showGridLines="0" workbookViewId="0"/>
  </sheetViews>
  <sheetFormatPr baseColWidth="10" defaultColWidth="12.83203125" defaultRowHeight="30" customHeight="1" x14ac:dyDescent="0"/>
  <cols>
    <col min="1" max="1" width="12.83203125" style="12"/>
    <col min="2" max="2" width="28.33203125" style="12" customWidth="1"/>
    <col min="3" max="3" width="17.83203125" style="12" customWidth="1"/>
    <col min="4" max="4" width="21" style="12" customWidth="1"/>
    <col min="5" max="6" width="12.83203125" style="12"/>
    <col min="7" max="7" width="26.6640625" style="12" customWidth="1"/>
    <col min="8" max="8" width="30.83203125" style="12" customWidth="1"/>
    <col min="9" max="9" width="17.6640625" style="12" customWidth="1"/>
    <col min="10" max="16384" width="12.83203125" style="12"/>
  </cols>
  <sheetData>
    <row r="1" spans="1:32" s="32" customFormat="1" ht="30.75" customHeight="1"/>
    <row r="2" spans="1:32" s="32" customFormat="1" ht="62" customHeight="1">
      <c r="A2" s="33"/>
      <c r="B2" s="33"/>
      <c r="C2" s="33"/>
      <c r="D2" s="33"/>
      <c r="G2" s="34"/>
      <c r="H2" s="122" t="s">
        <v>79</v>
      </c>
      <c r="I2" s="122"/>
    </row>
    <row r="3" spans="1:32" s="32" customFormat="1" ht="30.75" customHeight="1">
      <c r="A3" s="33"/>
      <c r="B3" s="33"/>
      <c r="C3" s="33"/>
      <c r="H3" s="35"/>
      <c r="I3" s="35"/>
      <c r="J3" s="35"/>
      <c r="K3" s="35"/>
    </row>
    <row r="4" spans="1:32" s="2" customFormat="1" ht="30" customHeight="1">
      <c r="H4" s="3"/>
      <c r="I4" s="3"/>
      <c r="J4" s="3"/>
      <c r="K4" s="3"/>
      <c r="L4" s="3"/>
      <c r="M4" s="3"/>
      <c r="N4" s="3"/>
      <c r="O4" s="3"/>
      <c r="P4" s="3"/>
      <c r="Q4" s="4"/>
      <c r="R4" s="4"/>
    </row>
    <row r="5" spans="1:32" s="100" customFormat="1" ht="60" customHeight="1">
      <c r="B5" s="129" t="s">
        <v>59</v>
      </c>
      <c r="C5" s="129"/>
      <c r="D5" s="129"/>
      <c r="E5" s="129"/>
      <c r="F5" s="129"/>
      <c r="G5" s="129"/>
      <c r="H5" s="129"/>
      <c r="I5" s="129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2"/>
      <c r="W5" s="102"/>
      <c r="X5" s="101"/>
      <c r="Y5" s="101"/>
      <c r="Z5" s="101"/>
      <c r="AA5" s="101"/>
      <c r="AB5" s="101"/>
      <c r="AC5" s="103"/>
      <c r="AD5" s="103"/>
      <c r="AE5" s="103"/>
    </row>
    <row r="6" spans="1:32" s="104" customFormat="1" ht="30" customHeight="1">
      <c r="B6" s="130" t="s">
        <v>78</v>
      </c>
      <c r="C6" s="130"/>
      <c r="D6" s="130"/>
      <c r="E6" s="130"/>
      <c r="F6" s="130"/>
      <c r="G6" s="130"/>
      <c r="H6" s="130"/>
      <c r="I6" s="130"/>
      <c r="J6" s="105"/>
      <c r="K6" s="105"/>
      <c r="L6" s="105"/>
      <c r="M6" s="105"/>
      <c r="N6" s="105"/>
      <c r="O6" s="105"/>
      <c r="P6" s="105"/>
      <c r="Q6" s="105"/>
      <c r="R6" s="106"/>
      <c r="S6" s="106"/>
      <c r="T6" s="106"/>
      <c r="U6" s="106"/>
      <c r="V6" s="102"/>
      <c r="W6" s="102"/>
      <c r="X6" s="106"/>
      <c r="Y6" s="106"/>
      <c r="Z6" s="106"/>
      <c r="AA6" s="106"/>
      <c r="AB6" s="106"/>
      <c r="AC6" s="107"/>
      <c r="AD6" s="107"/>
      <c r="AE6" s="107"/>
      <c r="AF6" s="107"/>
    </row>
    <row r="7" spans="1:32" ht="30" customHeight="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32" ht="50" customHeight="1">
      <c r="A8" s="29"/>
      <c r="B8" s="67" t="s">
        <v>42</v>
      </c>
      <c r="C8" s="64" t="s">
        <v>27</v>
      </c>
      <c r="D8" s="77" t="s">
        <v>63</v>
      </c>
      <c r="E8" s="64" t="s">
        <v>0</v>
      </c>
      <c r="F8" s="78" t="s">
        <v>64</v>
      </c>
      <c r="G8" s="64" t="s">
        <v>1</v>
      </c>
      <c r="H8" s="64" t="s">
        <v>2</v>
      </c>
      <c r="I8" s="64" t="s">
        <v>3</v>
      </c>
      <c r="J8" s="29"/>
      <c r="K8" s="29"/>
    </row>
    <row r="9" spans="1:32" ht="30" customHeight="1">
      <c r="A9" s="29"/>
      <c r="B9" s="46" t="s">
        <v>4</v>
      </c>
      <c r="C9" s="46" t="s">
        <v>28</v>
      </c>
      <c r="D9" s="52">
        <v>5155.9895169602423</v>
      </c>
      <c r="E9" s="52">
        <v>1124</v>
      </c>
      <c r="F9" s="52">
        <v>65</v>
      </c>
      <c r="G9" s="52">
        <v>23678.692462888266</v>
      </c>
      <c r="H9" s="52">
        <v>1249.394168385475</v>
      </c>
      <c r="I9" s="53">
        <f>SUM(D9:H9)</f>
        <v>31273.076148233984</v>
      </c>
      <c r="J9" s="29"/>
      <c r="K9" s="29"/>
    </row>
    <row r="10" spans="1:32" ht="30" customHeight="1">
      <c r="A10" s="29"/>
      <c r="B10" s="51" t="s">
        <v>5</v>
      </c>
      <c r="C10" s="51" t="s">
        <v>29</v>
      </c>
      <c r="D10" s="54">
        <v>13409.841231227349</v>
      </c>
      <c r="E10" s="54">
        <v>0</v>
      </c>
      <c r="F10" s="54">
        <v>847</v>
      </c>
      <c r="G10" s="54">
        <v>13016.71006968572</v>
      </c>
      <c r="H10" s="54">
        <v>894.89847678735953</v>
      </c>
      <c r="I10" s="55">
        <f>SUM(D10:H10)</f>
        <v>28168.449777700425</v>
      </c>
      <c r="J10" s="29"/>
      <c r="K10" s="29"/>
    </row>
    <row r="11" spans="1:32" ht="30" customHeight="1">
      <c r="A11" s="29"/>
      <c r="B11" s="46" t="s">
        <v>6</v>
      </c>
      <c r="C11" s="46" t="s">
        <v>30</v>
      </c>
      <c r="D11" s="52">
        <v>27380.955382418284</v>
      </c>
      <c r="E11" s="52">
        <v>37232</v>
      </c>
      <c r="F11" s="52">
        <v>0</v>
      </c>
      <c r="G11" s="52">
        <v>89380.177467470654</v>
      </c>
      <c r="H11" s="52">
        <v>5109.5801967629322</v>
      </c>
      <c r="I11" s="53">
        <f>SUM(D11:H11)</f>
        <v>159102.71304665186</v>
      </c>
      <c r="J11" s="29"/>
      <c r="K11" s="29"/>
    </row>
    <row r="12" spans="1:32" ht="30" customHeight="1">
      <c r="A12" s="29"/>
      <c r="B12" s="51" t="s">
        <v>7</v>
      </c>
      <c r="C12" s="51" t="s">
        <v>31</v>
      </c>
      <c r="D12" s="54">
        <v>1708.2185353428054</v>
      </c>
      <c r="E12" s="54">
        <v>5088</v>
      </c>
      <c r="F12" s="54">
        <v>0</v>
      </c>
      <c r="G12" s="54">
        <v>13589.34678139535</v>
      </c>
      <c r="H12" s="54">
        <v>2195.8582209302331</v>
      </c>
      <c r="I12" s="55">
        <v>22581.42353766839</v>
      </c>
      <c r="J12" s="29"/>
      <c r="K12" s="29"/>
    </row>
    <row r="13" spans="1:32" ht="30" customHeight="1">
      <c r="A13" s="29"/>
      <c r="B13" s="46" t="s">
        <v>8</v>
      </c>
      <c r="C13" s="46" t="s">
        <v>32</v>
      </c>
      <c r="D13" s="52">
        <v>16806.793846153847</v>
      </c>
      <c r="E13" s="52">
        <v>17200</v>
      </c>
      <c r="F13" s="52">
        <v>195</v>
      </c>
      <c r="G13" s="52">
        <v>67817.802558424912</v>
      </c>
      <c r="H13" s="52">
        <v>2917.3809523809523</v>
      </c>
      <c r="I13" s="53">
        <f t="shared" ref="I13:I23" si="0">SUM(D13:H13)</f>
        <v>104936.9773569597</v>
      </c>
      <c r="J13" s="29"/>
      <c r="K13" s="29"/>
    </row>
    <row r="14" spans="1:32" ht="30" customHeight="1">
      <c r="A14" s="29"/>
      <c r="B14" s="51" t="s">
        <v>9</v>
      </c>
      <c r="C14" s="51" t="s">
        <v>28</v>
      </c>
      <c r="D14" s="54">
        <v>2294.2327638861343</v>
      </c>
      <c r="E14" s="54">
        <v>0</v>
      </c>
      <c r="F14" s="54">
        <v>720</v>
      </c>
      <c r="G14" s="54">
        <v>16932.451343167599</v>
      </c>
      <c r="H14" s="54">
        <v>228.01334315642458</v>
      </c>
      <c r="I14" s="55">
        <f t="shared" si="0"/>
        <v>20174.697450210158</v>
      </c>
      <c r="J14" s="29"/>
      <c r="K14" s="29"/>
    </row>
    <row r="15" spans="1:32" ht="30" customHeight="1">
      <c r="A15" s="29"/>
      <c r="B15" s="46" t="s">
        <v>10</v>
      </c>
      <c r="C15" s="46" t="s">
        <v>32</v>
      </c>
      <c r="D15" s="52">
        <v>2912.967032967033</v>
      </c>
      <c r="E15" s="52">
        <v>510</v>
      </c>
      <c r="F15" s="52">
        <v>0</v>
      </c>
      <c r="G15" s="52">
        <v>17420.106089194138</v>
      </c>
      <c r="H15" s="52">
        <v>389.95421245421244</v>
      </c>
      <c r="I15" s="53">
        <f t="shared" si="0"/>
        <v>21233.027334615384</v>
      </c>
      <c r="J15" s="29"/>
      <c r="K15" s="29"/>
    </row>
    <row r="16" spans="1:32" ht="30" customHeight="1">
      <c r="A16" s="29"/>
      <c r="B16" s="51" t="s">
        <v>11</v>
      </c>
      <c r="C16" s="51" t="s">
        <v>32</v>
      </c>
      <c r="D16" s="54">
        <v>698.02285714285722</v>
      </c>
      <c r="E16" s="54">
        <v>0</v>
      </c>
      <c r="F16" s="54">
        <v>150</v>
      </c>
      <c r="G16" s="54">
        <v>2292.1257293956046</v>
      </c>
      <c r="H16" s="54">
        <v>157.93956043956044</v>
      </c>
      <c r="I16" s="55">
        <f t="shared" si="0"/>
        <v>3298.0881469780225</v>
      </c>
      <c r="J16" s="29"/>
      <c r="K16" s="29"/>
    </row>
    <row r="17" spans="1:11" ht="30" customHeight="1">
      <c r="A17" s="29"/>
      <c r="B17" s="46" t="s">
        <v>12</v>
      </c>
      <c r="C17" s="46" t="s">
        <v>33</v>
      </c>
      <c r="D17" s="52">
        <v>7652.5399447480604</v>
      </c>
      <c r="E17" s="52">
        <v>0</v>
      </c>
      <c r="F17" s="52">
        <v>0</v>
      </c>
      <c r="G17" s="52">
        <v>6617.9087400000008</v>
      </c>
      <c r="H17" s="52">
        <v>1162.3788000000002</v>
      </c>
      <c r="I17" s="53">
        <f t="shared" si="0"/>
        <v>15432.827484748062</v>
      </c>
      <c r="J17" s="29"/>
      <c r="K17" s="29"/>
    </row>
    <row r="18" spans="1:11" ht="30" customHeight="1">
      <c r="A18" s="29"/>
      <c r="B18" s="51" t="s">
        <v>13</v>
      </c>
      <c r="C18" s="51" t="s">
        <v>34</v>
      </c>
      <c r="D18" s="54">
        <v>1027.0301934386098</v>
      </c>
      <c r="E18" s="54">
        <v>450</v>
      </c>
      <c r="F18" s="54">
        <v>0</v>
      </c>
      <c r="G18" s="54">
        <v>3989.8864260279233</v>
      </c>
      <c r="H18" s="54">
        <v>145.94990820204089</v>
      </c>
      <c r="I18" s="55">
        <f t="shared" si="0"/>
        <v>5612.8665276685742</v>
      </c>
      <c r="J18" s="29"/>
      <c r="K18" s="29"/>
    </row>
    <row r="19" spans="1:11" ht="30" customHeight="1">
      <c r="A19" s="29"/>
      <c r="B19" s="46" t="s">
        <v>14</v>
      </c>
      <c r="C19" s="46" t="s">
        <v>28</v>
      </c>
      <c r="D19" s="52">
        <v>3941.9750279248115</v>
      </c>
      <c r="E19" s="52">
        <v>1352</v>
      </c>
      <c r="F19" s="52">
        <v>425</v>
      </c>
      <c r="G19" s="52">
        <v>13653.299667100557</v>
      </c>
      <c r="H19" s="52">
        <v>1071.2114305083801</v>
      </c>
      <c r="I19" s="53">
        <f t="shared" si="0"/>
        <v>20443.486125533749</v>
      </c>
      <c r="J19" s="29"/>
      <c r="K19" s="29"/>
    </row>
    <row r="20" spans="1:11" ht="30" customHeight="1">
      <c r="A20" s="29"/>
      <c r="B20" s="51" t="s">
        <v>15</v>
      </c>
      <c r="C20" s="51" t="s">
        <v>28</v>
      </c>
      <c r="D20" s="54">
        <v>6118.5997073597773</v>
      </c>
      <c r="E20" s="54">
        <v>12800</v>
      </c>
      <c r="F20" s="54">
        <v>0</v>
      </c>
      <c r="G20" s="54">
        <v>49902.242436217879</v>
      </c>
      <c r="H20" s="54">
        <v>5694.1493255977657</v>
      </c>
      <c r="I20" s="55">
        <f t="shared" si="0"/>
        <v>74514.991469175424</v>
      </c>
      <c r="J20" s="29"/>
      <c r="K20" s="29"/>
    </row>
    <row r="21" spans="1:11" ht="30" customHeight="1">
      <c r="A21" s="29"/>
      <c r="B21" s="46" t="s">
        <v>16</v>
      </c>
      <c r="C21" s="46" t="s">
        <v>35</v>
      </c>
      <c r="D21" s="52">
        <v>1528.3403285037959</v>
      </c>
      <c r="E21" s="52">
        <v>150</v>
      </c>
      <c r="F21" s="52">
        <v>0</v>
      </c>
      <c r="G21" s="52">
        <v>7971.9514284061761</v>
      </c>
      <c r="H21" s="52">
        <v>103.9645</v>
      </c>
      <c r="I21" s="53">
        <f t="shared" si="0"/>
        <v>9754.2562569099719</v>
      </c>
      <c r="J21" s="29"/>
      <c r="K21" s="29"/>
    </row>
    <row r="22" spans="1:11" ht="30" customHeight="1">
      <c r="A22" s="29"/>
      <c r="B22" s="51" t="s">
        <v>17</v>
      </c>
      <c r="C22" s="51" t="s">
        <v>36</v>
      </c>
      <c r="D22" s="54">
        <v>9412.293447518201</v>
      </c>
      <c r="E22" s="54">
        <v>6800</v>
      </c>
      <c r="F22" s="54">
        <v>0</v>
      </c>
      <c r="G22" s="54">
        <v>9157.0857213467061</v>
      </c>
      <c r="H22" s="54">
        <v>2416.187152</v>
      </c>
      <c r="I22" s="55">
        <f t="shared" si="0"/>
        <v>27785.566320864906</v>
      </c>
      <c r="J22" s="29"/>
      <c r="K22" s="29"/>
    </row>
    <row r="23" spans="1:11" ht="30" customHeight="1">
      <c r="A23" s="29"/>
      <c r="B23" s="46" t="s">
        <v>18</v>
      </c>
      <c r="C23" s="46" t="s">
        <v>28</v>
      </c>
      <c r="D23" s="52">
        <v>15128.821319672006</v>
      </c>
      <c r="E23" s="52">
        <v>15192</v>
      </c>
      <c r="F23" s="52">
        <v>530</v>
      </c>
      <c r="G23" s="52">
        <v>95863.383408608948</v>
      </c>
      <c r="H23" s="52">
        <v>8046.0746103687143</v>
      </c>
      <c r="I23" s="53">
        <f t="shared" si="0"/>
        <v>134760.27933864968</v>
      </c>
      <c r="J23" s="29"/>
      <c r="K23" s="29"/>
    </row>
    <row r="24" spans="1:11" ht="30" customHeight="1">
      <c r="A24" s="29"/>
      <c r="B24" s="128" t="s">
        <v>3</v>
      </c>
      <c r="C24" s="128"/>
      <c r="D24" s="68">
        <f t="shared" ref="D24:I24" si="1">SUM(D9:D23)</f>
        <v>115176.62113526381</v>
      </c>
      <c r="E24" s="68">
        <f t="shared" si="1"/>
        <v>97898</v>
      </c>
      <c r="F24" s="68">
        <f t="shared" si="1"/>
        <v>2932</v>
      </c>
      <c r="G24" s="68">
        <f t="shared" si="1"/>
        <v>431283.17032933049</v>
      </c>
      <c r="H24" s="68">
        <f t="shared" si="1"/>
        <v>31782.934857974047</v>
      </c>
      <c r="I24" s="68">
        <f t="shared" si="1"/>
        <v>679072.72632256837</v>
      </c>
      <c r="J24" s="29"/>
      <c r="K24" s="29"/>
    </row>
    <row r="25" spans="1:11" ht="30" customHeight="1">
      <c r="A25" s="29"/>
      <c r="B25" s="29"/>
      <c r="C25" s="29"/>
      <c r="D25" s="29"/>
      <c r="E25" s="29"/>
      <c r="F25" s="29"/>
      <c r="G25" s="29"/>
      <c r="H25" s="29"/>
      <c r="I25" s="31"/>
      <c r="J25" s="29"/>
      <c r="K25" s="29"/>
    </row>
    <row r="26" spans="1:11" ht="25" customHeight="1">
      <c r="B26" s="132" t="s">
        <v>65</v>
      </c>
      <c r="C26" s="132"/>
      <c r="D26" s="132"/>
      <c r="E26" s="132"/>
      <c r="F26" s="132"/>
      <c r="G26" s="132"/>
      <c r="H26" s="132"/>
      <c r="I26" s="132"/>
      <c r="J26" s="29"/>
      <c r="K26" s="29"/>
    </row>
    <row r="27" spans="1:11" ht="25" customHeight="1">
      <c r="B27" s="132" t="s">
        <v>66</v>
      </c>
      <c r="C27" s="132"/>
      <c r="D27" s="132"/>
      <c r="E27" s="132"/>
      <c r="F27" s="132"/>
      <c r="G27" s="132"/>
      <c r="H27" s="132"/>
      <c r="I27" s="132"/>
      <c r="J27" s="29"/>
      <c r="K27" s="29"/>
    </row>
    <row r="28" spans="1:11" ht="25" customHeight="1">
      <c r="B28" s="133" t="s">
        <v>68</v>
      </c>
      <c r="C28" s="133"/>
      <c r="D28" s="133"/>
      <c r="E28" s="133"/>
      <c r="F28" s="133"/>
      <c r="G28" s="133"/>
      <c r="H28" s="133"/>
      <c r="I28" s="133"/>
      <c r="J28" s="29"/>
      <c r="K28" s="29"/>
    </row>
    <row r="29" spans="1:11" ht="30" customHeight="1"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1:11" s="110" customFormat="1" ht="30" customHeight="1">
      <c r="B30" s="108" t="s">
        <v>69</v>
      </c>
      <c r="C30" s="109"/>
      <c r="D30" s="109"/>
      <c r="E30" s="109"/>
      <c r="G30" s="111"/>
      <c r="H30" s="111"/>
      <c r="I30" s="114" t="s">
        <v>71</v>
      </c>
      <c r="J30" s="111"/>
      <c r="K30" s="111"/>
    </row>
    <row r="31" spans="1:11" ht="30" customHeight="1">
      <c r="A31" s="29"/>
      <c r="B31" s="75"/>
      <c r="C31" s="1"/>
      <c r="D31" s="1"/>
      <c r="E31" s="1"/>
      <c r="F31" s="1"/>
      <c r="G31" s="29"/>
      <c r="H31" s="29"/>
      <c r="I31" s="29"/>
      <c r="J31" s="29"/>
      <c r="K31" s="29"/>
    </row>
    <row r="32" spans="1:11" ht="50" customHeight="1">
      <c r="A32" s="29"/>
      <c r="B32" s="131" t="s">
        <v>53</v>
      </c>
      <c r="C32" s="131"/>
      <c r="D32" s="131"/>
      <c r="E32" s="131"/>
      <c r="F32" s="131"/>
      <c r="G32" s="131"/>
      <c r="H32" s="131"/>
      <c r="I32" s="131"/>
      <c r="J32" s="29"/>
      <c r="K32" s="29"/>
    </row>
    <row r="33" spans="1:11" ht="30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</row>
  </sheetData>
  <mergeCells count="8">
    <mergeCell ref="B24:C24"/>
    <mergeCell ref="B5:I5"/>
    <mergeCell ref="B6:I6"/>
    <mergeCell ref="H2:I2"/>
    <mergeCell ref="B32:I32"/>
    <mergeCell ref="B26:I26"/>
    <mergeCell ref="B27:I27"/>
    <mergeCell ref="B28:I28"/>
  </mergeCells>
  <phoneticPr fontId="0" type="noConversion"/>
  <hyperlinks>
    <hyperlink ref="B32" location="Índice!A1" display="Volver al índice"/>
    <hyperlink ref="I30" location="'2'!A1" display="Siguiente   "/>
    <hyperlink ref="B30" location="Índice!A1" display="  Atrás "/>
  </hyperlinks>
  <pageMargins left="0.70000000000000007" right="0.70000000000000007" top="1.54" bottom="0.75000000000000011" header="0.30000000000000004" footer="0.30000000000000004"/>
  <pageSetup paperSize="9" scale="5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F45"/>
  <sheetViews>
    <sheetView showGridLines="0" workbookViewId="0"/>
  </sheetViews>
  <sheetFormatPr baseColWidth="10" defaultColWidth="12.83203125" defaultRowHeight="30" customHeight="1" x14ac:dyDescent="0"/>
  <cols>
    <col min="1" max="1" width="12.83203125" style="12"/>
    <col min="2" max="2" width="33.1640625" style="12" customWidth="1"/>
    <col min="3" max="3" width="19.33203125" style="12" customWidth="1"/>
    <col min="4" max="4" width="17.1640625" style="12" customWidth="1"/>
    <col min="5" max="5" width="20" style="12" customWidth="1"/>
    <col min="6" max="7" width="13" style="12" bestFit="1" customWidth="1"/>
    <col min="8" max="8" width="27.33203125" style="12" customWidth="1"/>
    <col min="9" max="9" width="25.5" style="12" customWidth="1"/>
    <col min="10" max="10" width="17" style="12" customWidth="1"/>
    <col min="11" max="16384" width="12.83203125" style="12"/>
  </cols>
  <sheetData>
    <row r="1" spans="1:32" s="32" customFormat="1" ht="30.75" customHeight="1"/>
    <row r="2" spans="1:32" s="32" customFormat="1" ht="62" customHeight="1">
      <c r="A2" s="33"/>
      <c r="B2" s="33"/>
      <c r="C2" s="33"/>
      <c r="D2" s="33"/>
      <c r="G2" s="34"/>
      <c r="I2" s="122" t="s">
        <v>79</v>
      </c>
      <c r="J2" s="122"/>
      <c r="K2" s="34"/>
    </row>
    <row r="3" spans="1:32" s="32" customFormat="1" ht="30.75" customHeight="1">
      <c r="A3" s="33"/>
      <c r="B3" s="33"/>
      <c r="C3" s="33"/>
      <c r="H3" s="35"/>
      <c r="I3" s="35"/>
      <c r="J3" s="35"/>
      <c r="K3" s="35"/>
    </row>
    <row r="4" spans="1:32" s="2" customFormat="1" ht="30" customHeight="1">
      <c r="H4" s="3"/>
      <c r="I4" s="3"/>
      <c r="J4" s="3"/>
      <c r="K4" s="3"/>
      <c r="L4" s="3"/>
      <c r="M4" s="3"/>
      <c r="N4" s="3"/>
      <c r="O4" s="3"/>
      <c r="P4" s="3"/>
      <c r="Q4" s="4"/>
      <c r="R4" s="4"/>
    </row>
    <row r="5" spans="1:32" s="100" customFormat="1" ht="60" customHeight="1">
      <c r="B5" s="129" t="s">
        <v>59</v>
      </c>
      <c r="C5" s="129"/>
      <c r="D5" s="129"/>
      <c r="E5" s="129"/>
      <c r="F5" s="129"/>
      <c r="G5" s="129"/>
      <c r="H5" s="129"/>
      <c r="I5" s="129"/>
      <c r="J5" s="129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2"/>
      <c r="W5" s="102"/>
      <c r="X5" s="101"/>
      <c r="Y5" s="101"/>
      <c r="Z5" s="101"/>
      <c r="AA5" s="101"/>
      <c r="AB5" s="101"/>
      <c r="AC5" s="103"/>
      <c r="AD5" s="103"/>
      <c r="AE5" s="103"/>
    </row>
    <row r="6" spans="1:32" s="104" customFormat="1" ht="30" customHeight="1">
      <c r="B6" s="130" t="s">
        <v>77</v>
      </c>
      <c r="C6" s="130"/>
      <c r="D6" s="130"/>
      <c r="E6" s="130"/>
      <c r="F6" s="130"/>
      <c r="G6" s="130"/>
      <c r="H6" s="130"/>
      <c r="I6" s="130"/>
      <c r="J6" s="130"/>
      <c r="K6" s="105"/>
      <c r="L6" s="105"/>
      <c r="M6" s="105"/>
      <c r="N6" s="105"/>
      <c r="O6" s="105"/>
      <c r="P6" s="105"/>
      <c r="Q6" s="105"/>
      <c r="R6" s="106"/>
      <c r="S6" s="106"/>
      <c r="T6" s="106"/>
      <c r="U6" s="106"/>
      <c r="V6" s="102"/>
      <c r="W6" s="102"/>
      <c r="X6" s="106"/>
      <c r="Y6" s="106"/>
      <c r="Z6" s="106"/>
      <c r="AA6" s="106"/>
      <c r="AB6" s="106"/>
      <c r="AC6" s="107"/>
      <c r="AD6" s="107"/>
      <c r="AE6" s="107"/>
      <c r="AF6" s="107"/>
    </row>
    <row r="7" spans="1:32" s="25" customFormat="1" ht="30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32" s="25" customFormat="1" ht="50" customHeight="1">
      <c r="A8" s="24"/>
      <c r="B8" s="67" t="s">
        <v>42</v>
      </c>
      <c r="C8" s="64" t="s">
        <v>27</v>
      </c>
      <c r="D8" s="64" t="s">
        <v>41</v>
      </c>
      <c r="E8" s="77" t="s">
        <v>63</v>
      </c>
      <c r="F8" s="64" t="s">
        <v>0</v>
      </c>
      <c r="G8" s="78" t="s">
        <v>64</v>
      </c>
      <c r="H8" s="66" t="s">
        <v>1</v>
      </c>
      <c r="I8" s="66" t="s">
        <v>2</v>
      </c>
      <c r="J8" s="66" t="s">
        <v>3</v>
      </c>
      <c r="K8" s="24"/>
    </row>
    <row r="9" spans="1:32" s="25" customFormat="1" ht="30" customHeight="1">
      <c r="A9" s="24"/>
      <c r="B9" s="46" t="s">
        <v>4</v>
      </c>
      <c r="C9" s="46" t="s">
        <v>28</v>
      </c>
      <c r="D9" s="47">
        <v>4803198</v>
      </c>
      <c r="E9" s="52">
        <f>('1'!D9*1000000)/'2'!$D$9</f>
        <v>1073.4492971058537</v>
      </c>
      <c r="F9" s="52">
        <f>('1'!E9*1000000)/'2'!$D$9</f>
        <v>234.01075699981553</v>
      </c>
      <c r="G9" s="52">
        <f>('1'!F9*1000000)/'2'!$D$9</f>
        <v>13.53265053824556</v>
      </c>
      <c r="H9" s="52">
        <f>('1'!G9*1000000)/'2'!$D$9</f>
        <v>4929.7764661977844</v>
      </c>
      <c r="I9" s="52">
        <f>('1'!H9*1000000)/'2'!$D$9</f>
        <v>260.11714869665485</v>
      </c>
      <c r="J9" s="53">
        <f>+SUM(E9:I9)</f>
        <v>6510.8863195383547</v>
      </c>
      <c r="K9" s="26"/>
      <c r="L9" s="27"/>
    </row>
    <row r="10" spans="1:32" s="25" customFormat="1" ht="30" customHeight="1">
      <c r="A10" s="24"/>
      <c r="B10" s="51" t="s">
        <v>5</v>
      </c>
      <c r="C10" s="51" t="s">
        <v>29</v>
      </c>
      <c r="D10" s="56">
        <v>7823957</v>
      </c>
      <c r="E10" s="54">
        <f>('1'!D10*1000000)/'2'!$D$10</f>
        <v>1713.9461823764302</v>
      </c>
      <c r="F10" s="54">
        <f>('1'!E10*1000000)/'2'!$D$10</f>
        <v>0</v>
      </c>
      <c r="G10" s="54">
        <f>('1'!F10*1000000)/'2'!$D$10</f>
        <v>108.25724118882555</v>
      </c>
      <c r="H10" s="54">
        <f>('1'!G10*1000000)/'2'!$D$10</f>
        <v>1663.699080872469</v>
      </c>
      <c r="I10" s="54">
        <f>('1'!H10*1000000)/'2'!$D$10</f>
        <v>114.37926828935275</v>
      </c>
      <c r="J10" s="55">
        <f t="shared" ref="J10:J24" si="0">+SUM(E10:I10)</f>
        <v>3600.2817727270776</v>
      </c>
      <c r="K10" s="26"/>
      <c r="L10" s="27"/>
    </row>
    <row r="11" spans="1:32" s="25" customFormat="1" ht="30" customHeight="1">
      <c r="A11" s="24"/>
      <c r="B11" s="46" t="s">
        <v>6</v>
      </c>
      <c r="C11" s="46" t="s">
        <v>30</v>
      </c>
      <c r="D11" s="47">
        <v>13267181</v>
      </c>
      <c r="E11" s="52">
        <f>('1'!D11*1000000)/'2'!$D$11</f>
        <v>2063.8110976565622</v>
      </c>
      <c r="F11" s="52">
        <f>('1'!E11*1000000)/'2'!$D$11</f>
        <v>2806.3233628907301</v>
      </c>
      <c r="G11" s="52">
        <f>('1'!F11*1000000)/'2'!$D$11</f>
        <v>0</v>
      </c>
      <c r="H11" s="52">
        <f>('1'!G11*1000000)/'2'!$D$11</f>
        <v>6736.9381232886362</v>
      </c>
      <c r="I11" s="52">
        <f>('1'!H11*1000000)/'2'!$D$11</f>
        <v>385.12930491887704</v>
      </c>
      <c r="J11" s="53">
        <f t="shared" si="0"/>
        <v>11992.201888754806</v>
      </c>
      <c r="K11" s="26"/>
      <c r="L11" s="27"/>
    </row>
    <row r="12" spans="1:32" s="25" customFormat="1" ht="30" customHeight="1">
      <c r="A12" s="24"/>
      <c r="B12" s="51" t="s">
        <v>7</v>
      </c>
      <c r="C12" s="51" t="s">
        <v>31</v>
      </c>
      <c r="D12" s="56">
        <v>3140076</v>
      </c>
      <c r="E12" s="54">
        <f>('1'!D12*1000000)/'2'!$D$12</f>
        <v>544.00547481742649</v>
      </c>
      <c r="F12" s="54">
        <f>('1'!E12*1000000)/'2'!$D$12</f>
        <v>1620.342947113382</v>
      </c>
      <c r="G12" s="54">
        <f>('1'!F12*1000000)/'2'!$D$12</f>
        <v>0</v>
      </c>
      <c r="H12" s="54">
        <f>('1'!G12*1000000)/'2'!$D$12</f>
        <v>4327.712699117903</v>
      </c>
      <c r="I12" s="54">
        <f>('1'!H12*1000000)/'2'!$D$12</f>
        <v>699.30097899867167</v>
      </c>
      <c r="J12" s="55">
        <f t="shared" si="0"/>
        <v>7191.3621000473831</v>
      </c>
      <c r="K12" s="26"/>
      <c r="L12" s="27"/>
    </row>
    <row r="13" spans="1:32" s="25" customFormat="1" ht="30" customHeight="1">
      <c r="A13" s="24"/>
      <c r="B13" s="46" t="s">
        <v>8</v>
      </c>
      <c r="C13" s="46" t="s">
        <v>32</v>
      </c>
      <c r="D13" s="47">
        <v>19239910</v>
      </c>
      <c r="E13" s="52">
        <f>('1'!D13*1000000)/'2'!$D$13</f>
        <v>873.53806988462247</v>
      </c>
      <c r="F13" s="52">
        <f>('1'!E13*1000000)/'2'!$D$13</f>
        <v>893.97507576698649</v>
      </c>
      <c r="G13" s="52">
        <f>('1'!F13*1000000)/'2'!$D$13</f>
        <v>10.135182545032695</v>
      </c>
      <c r="H13" s="52">
        <f>('1'!G13*1000000)/'2'!$D$13</f>
        <v>3524.8503011929324</v>
      </c>
      <c r="I13" s="52">
        <f>('1'!H13*1000000)/'2'!$D$13</f>
        <v>151.63173592708867</v>
      </c>
      <c r="J13" s="53">
        <f t="shared" si="0"/>
        <v>5454.1303653166633</v>
      </c>
      <c r="K13" s="26"/>
      <c r="L13" s="27"/>
    </row>
    <row r="14" spans="1:32" s="25" customFormat="1" ht="30" customHeight="1">
      <c r="A14" s="24"/>
      <c r="B14" s="51" t="s">
        <v>9</v>
      </c>
      <c r="C14" s="51" t="s">
        <v>28</v>
      </c>
      <c r="D14" s="56">
        <v>2872486</v>
      </c>
      <c r="E14" s="54">
        <f>('1'!D14*1000000)/'2'!$D$14</f>
        <v>798.69240925321628</v>
      </c>
      <c r="F14" s="54">
        <f>('1'!E14*1000000)/'2'!$D$14</f>
        <v>0</v>
      </c>
      <c r="G14" s="54">
        <f>('1'!F14*1000000)/'2'!$D$14</f>
        <v>250.65396315247489</v>
      </c>
      <c r="H14" s="54">
        <f>('1'!G14*1000000)/'2'!$D$14</f>
        <v>5894.702826460285</v>
      </c>
      <c r="I14" s="54">
        <f>('1'!H14*1000000)/'2'!$D$14</f>
        <v>79.378400158059804</v>
      </c>
      <c r="J14" s="55">
        <f t="shared" si="0"/>
        <v>7023.4275990240358</v>
      </c>
      <c r="K14" s="26"/>
      <c r="L14" s="27"/>
    </row>
    <row r="15" spans="1:32" s="25" customFormat="1" ht="30" customHeight="1">
      <c r="A15" s="24"/>
      <c r="B15" s="46" t="s">
        <v>10</v>
      </c>
      <c r="C15" s="46" t="s">
        <v>32</v>
      </c>
      <c r="D15" s="47">
        <v>4374721</v>
      </c>
      <c r="E15" s="52">
        <f>('1'!D15*1000000)/'2'!$D$15</f>
        <v>665.8634991733262</v>
      </c>
      <c r="F15" s="52">
        <f>('1'!E15*1000000)/'2'!$D$15</f>
        <v>116.57886297206153</v>
      </c>
      <c r="G15" s="52">
        <f>('1'!F15*1000000)/'2'!$D$15</f>
        <v>0</v>
      </c>
      <c r="H15" s="52">
        <f>('1'!G15*1000000)/'2'!$D$15</f>
        <v>3981.9924720214472</v>
      </c>
      <c r="I15" s="52">
        <f>('1'!H15*1000000)/'2'!$D$15</f>
        <v>89.138075880544704</v>
      </c>
      <c r="J15" s="53">
        <f t="shared" si="0"/>
        <v>4853.5729100473791</v>
      </c>
      <c r="K15" s="26"/>
      <c r="L15" s="27"/>
    </row>
    <row r="16" spans="1:32" s="25" customFormat="1" ht="30" customHeight="1">
      <c r="A16" s="24"/>
      <c r="B16" s="51" t="s">
        <v>11</v>
      </c>
      <c r="C16" s="51" t="s">
        <v>32</v>
      </c>
      <c r="D16" s="56">
        <v>1360310</v>
      </c>
      <c r="E16" s="54">
        <f>('1'!D16*1000000)/'2'!$D$16</f>
        <v>513.13513621369918</v>
      </c>
      <c r="F16" s="54">
        <f>('1'!E16*1000000)/'2'!$D$16</f>
        <v>0</v>
      </c>
      <c r="G16" s="54">
        <f>('1'!F16*1000000)/'2'!$D$16</f>
        <v>110.26898280538995</v>
      </c>
      <c r="H16" s="54">
        <f>('1'!G16*1000000)/'2'!$D$16</f>
        <v>1685.0024842834389</v>
      </c>
      <c r="I16" s="54">
        <f>('1'!H16*1000000)/'2'!$D$16</f>
        <v>116.10556449600492</v>
      </c>
      <c r="J16" s="55">
        <f t="shared" si="0"/>
        <v>2424.512167798533</v>
      </c>
      <c r="K16" s="26"/>
      <c r="L16" s="27"/>
    </row>
    <row r="17" spans="1:12" s="25" customFormat="1" ht="30" customHeight="1">
      <c r="A17" s="24"/>
      <c r="B17" s="46" t="s">
        <v>12</v>
      </c>
      <c r="C17" s="46" t="s">
        <v>33</v>
      </c>
      <c r="D17" s="47">
        <v>8482619</v>
      </c>
      <c r="E17" s="52">
        <f>('1'!D17*1000000)/'2'!$D$17</f>
        <v>902.1435413694827</v>
      </c>
      <c r="F17" s="52">
        <f>('1'!E17*1000000)/'2'!$D$17</f>
        <v>0</v>
      </c>
      <c r="G17" s="52">
        <f>('1'!F17*1000000)/'2'!$D$17</f>
        <v>0</v>
      </c>
      <c r="H17" s="52">
        <f>('1'!G17*1000000)/'2'!$D$17</f>
        <v>780.17281455173236</v>
      </c>
      <c r="I17" s="52">
        <f>('1'!H17*1000000)/'2'!$D$17</f>
        <v>137.03065055733379</v>
      </c>
      <c r="J17" s="53">
        <f t="shared" si="0"/>
        <v>1819.3470064785488</v>
      </c>
      <c r="K17" s="26"/>
      <c r="L17" s="27"/>
    </row>
    <row r="18" spans="1:12" s="25" customFormat="1" ht="30" customHeight="1">
      <c r="A18" s="24"/>
      <c r="B18" s="51" t="s">
        <v>13</v>
      </c>
      <c r="C18" s="51" t="s">
        <v>34</v>
      </c>
      <c r="D18" s="56">
        <v>1325968</v>
      </c>
      <c r="E18" s="54">
        <f>('1'!D18*1000000)/'2'!$D$18</f>
        <v>774.55126627385414</v>
      </c>
      <c r="F18" s="54">
        <f>('1'!E18*1000000)/'2'!$D$18</f>
        <v>339.3747058752549</v>
      </c>
      <c r="G18" s="54">
        <f>('1'!F18*1000000)/'2'!$D$18</f>
        <v>0</v>
      </c>
      <c r="H18" s="54">
        <f>('1'!G18*1000000)/'2'!$D$18</f>
        <v>3009.0367384642186</v>
      </c>
      <c r="I18" s="54">
        <f>('1'!H18*1000000)/'2'!$D$18</f>
        <v>110.07046037464018</v>
      </c>
      <c r="J18" s="55">
        <f t="shared" si="0"/>
        <v>4233.0331709879674</v>
      </c>
      <c r="K18" s="26"/>
      <c r="L18" s="27"/>
    </row>
    <row r="19" spans="1:12" s="25" customFormat="1" ht="30" customHeight="1">
      <c r="A19" s="24"/>
      <c r="B19" s="46" t="s">
        <v>14</v>
      </c>
      <c r="C19" s="46" t="s">
        <v>28</v>
      </c>
      <c r="D19" s="47">
        <v>3410676</v>
      </c>
      <c r="E19" s="52">
        <f>('1'!D19*1000000)/'2'!$D$19</f>
        <v>1155.7752855811609</v>
      </c>
      <c r="F19" s="52">
        <f>('1'!E19*1000000)/'2'!$D$19</f>
        <v>396.40235542748712</v>
      </c>
      <c r="G19" s="52">
        <f>('1'!F19*1000000)/'2'!$D$19</f>
        <v>124.60872859222043</v>
      </c>
      <c r="H19" s="52">
        <f>('1'!G19*1000000)/'2'!$D$19</f>
        <v>4003.1066178964397</v>
      </c>
      <c r="I19" s="52">
        <f>('1'!H19*1000000)/'2'!$D$19</f>
        <v>314.07598684494803</v>
      </c>
      <c r="J19" s="53">
        <f t="shared" si="0"/>
        <v>5993.9689743422559</v>
      </c>
      <c r="K19" s="26"/>
      <c r="L19" s="27"/>
    </row>
    <row r="20" spans="1:12" s="25" customFormat="1" ht="30" customHeight="1">
      <c r="A20" s="24"/>
      <c r="B20" s="51" t="s">
        <v>15</v>
      </c>
      <c r="C20" s="51" t="s">
        <v>28</v>
      </c>
      <c r="D20" s="56">
        <v>10689406</v>
      </c>
      <c r="E20" s="54">
        <f>('1'!D20*1000000)/'2'!$D$20</f>
        <v>572.39847633814054</v>
      </c>
      <c r="F20" s="54">
        <f>('1'!E20*1000000)/'2'!$D$20</f>
        <v>1197.4472669482288</v>
      </c>
      <c r="G20" s="54">
        <f>('1'!F20*1000000)/'2'!$D$20</f>
        <v>0</v>
      </c>
      <c r="H20" s="54">
        <f>('1'!G20*1000000)/'2'!$D$20</f>
        <v>4668.3831109247676</v>
      </c>
      <c r="I20" s="54">
        <f>('1'!H20*1000000)/'2'!$D$20</f>
        <v>532.69090215094889</v>
      </c>
      <c r="J20" s="55">
        <f t="shared" si="0"/>
        <v>6970.9197563620855</v>
      </c>
      <c r="K20" s="26"/>
      <c r="L20" s="27"/>
    </row>
    <row r="21" spans="1:12" s="25" customFormat="1" ht="30" customHeight="1">
      <c r="A21" s="24"/>
      <c r="B21" s="46" t="s">
        <v>16</v>
      </c>
      <c r="C21" s="46" t="s">
        <v>35</v>
      </c>
      <c r="D21" s="47">
        <v>1286877</v>
      </c>
      <c r="E21" s="52">
        <f>('1'!D21*1000000)/'2'!$D$21</f>
        <v>1187.6351263592371</v>
      </c>
      <c r="F21" s="52">
        <f>('1'!E21*1000000)/'2'!$D$21</f>
        <v>116.56125643709538</v>
      </c>
      <c r="G21" s="52">
        <f>('1'!F21*1000000)/'2'!$D$21</f>
        <v>0</v>
      </c>
      <c r="H21" s="52">
        <f>('1'!G21*1000000)/'2'!$D$21</f>
        <v>6194.8044983368081</v>
      </c>
      <c r="I21" s="52">
        <f>('1'!H21*1000000)/'2'!$D$21</f>
        <v>80.788218299029353</v>
      </c>
      <c r="J21" s="53">
        <f t="shared" si="0"/>
        <v>7579.7890994321706</v>
      </c>
      <c r="K21" s="26"/>
      <c r="L21" s="27"/>
    </row>
    <row r="22" spans="1:12" s="25" customFormat="1" ht="30" customHeight="1">
      <c r="A22" s="24"/>
      <c r="B22" s="51" t="s">
        <v>17</v>
      </c>
      <c r="C22" s="51" t="s">
        <v>36</v>
      </c>
      <c r="D22" s="56">
        <v>6038971</v>
      </c>
      <c r="E22" s="54">
        <f>('1'!D22*1000000)/'2'!$D$22</f>
        <v>1558.5922581046013</v>
      </c>
      <c r="F22" s="54">
        <f>('1'!E22*1000000)/'2'!$D$22</f>
        <v>1126.0196480493116</v>
      </c>
      <c r="G22" s="54">
        <f>('1'!F22*1000000)/'2'!$D$22</f>
        <v>0</v>
      </c>
      <c r="H22" s="54">
        <f>('1'!G22*1000000)/'2'!$D$22</f>
        <v>1516.3321236923819</v>
      </c>
      <c r="I22" s="54">
        <f>('1'!H22*1000000)/'2'!$D$22</f>
        <v>400.09914801710426</v>
      </c>
      <c r="J22" s="55">
        <f t="shared" si="0"/>
        <v>4601.0431778633993</v>
      </c>
      <c r="K22" s="26"/>
      <c r="L22" s="27"/>
    </row>
    <row r="23" spans="1:12" s="25" customFormat="1" ht="30" customHeight="1">
      <c r="A23" s="24"/>
      <c r="B23" s="46" t="s">
        <v>18</v>
      </c>
      <c r="C23" s="46" t="s">
        <v>28</v>
      </c>
      <c r="D23" s="47">
        <v>18783649</v>
      </c>
      <c r="E23" s="52">
        <f>('1'!D23*1000000)/'2'!$D$23</f>
        <v>805.42504385979566</v>
      </c>
      <c r="F23" s="52">
        <f>('1'!E23*1000000)/'2'!$D$23</f>
        <v>808.78853730710148</v>
      </c>
      <c r="G23" s="52">
        <f>('1'!F23*1000000)/'2'!$D$23</f>
        <v>28.216029803367814</v>
      </c>
      <c r="H23" s="52">
        <f>('1'!G23*1000000)/'2'!$D$23</f>
        <v>5103.5548741678967</v>
      </c>
      <c r="I23" s="52">
        <f>('1'!H23*1000000)/'2'!$D$23</f>
        <v>428.35524718166926</v>
      </c>
      <c r="J23" s="53">
        <f t="shared" si="0"/>
        <v>7174.3397323198315</v>
      </c>
      <c r="K23" s="26"/>
      <c r="L23" s="27"/>
    </row>
    <row r="24" spans="1:12" s="25" customFormat="1" ht="30" customHeight="1">
      <c r="A24" s="24"/>
      <c r="B24" s="128" t="s">
        <v>3</v>
      </c>
      <c r="C24" s="134"/>
      <c r="D24" s="70">
        <f>SUM(D9:D23)</f>
        <v>106900005</v>
      </c>
      <c r="E24" s="69">
        <f>('1'!D24*1000000)/'2'!$D$24</f>
        <v>1077.4239078404516</v>
      </c>
      <c r="F24" s="69">
        <f>('1'!E24*1000000)/'2'!$D$24</f>
        <v>915.79041553833417</v>
      </c>
      <c r="G24" s="69">
        <f>('1'!F24*1000000)/'2'!$D$24</f>
        <v>27.427501055776379</v>
      </c>
      <c r="H24" s="69">
        <f>('1'!G24*1000000)/'2'!$D$24</f>
        <v>4034.4541642381637</v>
      </c>
      <c r="I24" s="69">
        <f>('1'!H24*1000000)/'2'!$D$24</f>
        <v>297.31462461553718</v>
      </c>
      <c r="J24" s="69">
        <f t="shared" si="0"/>
        <v>6352.4106132882634</v>
      </c>
      <c r="K24" s="26"/>
      <c r="L24" s="27"/>
    </row>
    <row r="25" spans="1:12" s="25" customFormat="1" ht="30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1:12" s="25" customFormat="1" ht="25" customHeight="1">
      <c r="B26" s="132" t="s">
        <v>65</v>
      </c>
      <c r="C26" s="132"/>
      <c r="D26" s="132"/>
      <c r="E26" s="132"/>
      <c r="F26" s="132"/>
      <c r="G26" s="132"/>
      <c r="H26" s="132"/>
      <c r="I26" s="132"/>
      <c r="J26" s="132"/>
      <c r="K26" s="24"/>
    </row>
    <row r="27" spans="1:12" s="25" customFormat="1" ht="25" customHeight="1">
      <c r="B27" s="132" t="s">
        <v>66</v>
      </c>
      <c r="C27" s="132"/>
      <c r="D27" s="132"/>
      <c r="E27" s="132"/>
      <c r="F27" s="132"/>
      <c r="G27" s="132"/>
      <c r="H27" s="132"/>
      <c r="I27" s="132"/>
      <c r="J27" s="132"/>
      <c r="K27" s="24"/>
    </row>
    <row r="28" spans="1:12" s="25" customFormat="1" ht="25" customHeight="1">
      <c r="B28" s="135" t="s">
        <v>76</v>
      </c>
      <c r="C28" s="135"/>
      <c r="D28" s="135"/>
      <c r="E28" s="135"/>
      <c r="F28" s="135"/>
      <c r="G28" s="135"/>
      <c r="H28" s="135"/>
      <c r="I28" s="135"/>
      <c r="J28" s="135"/>
      <c r="K28" s="24"/>
    </row>
    <row r="29" spans="1:12" s="25" customFormat="1" ht="30" customHeight="1">
      <c r="B29" s="28"/>
      <c r="C29" s="24"/>
      <c r="D29" s="24"/>
      <c r="E29" s="24"/>
      <c r="F29" s="24"/>
      <c r="G29" s="24"/>
      <c r="H29" s="24"/>
      <c r="I29" s="24"/>
      <c r="J29" s="24"/>
      <c r="K29" s="24"/>
    </row>
    <row r="30" spans="1:12" s="110" customFormat="1" ht="30" customHeight="1">
      <c r="B30" s="108" t="s">
        <v>69</v>
      </c>
      <c r="C30" s="109"/>
      <c r="D30" s="109"/>
      <c r="E30" s="109"/>
      <c r="G30" s="111"/>
      <c r="H30" s="111"/>
      <c r="J30" s="113" t="s">
        <v>71</v>
      </c>
      <c r="K30" s="111"/>
    </row>
    <row r="31" spans="1:12" ht="30" customHeight="1">
      <c r="A31" s="29"/>
      <c r="B31" s="75"/>
      <c r="C31" s="1"/>
      <c r="D31" s="1"/>
      <c r="E31" s="1"/>
      <c r="F31" s="1"/>
      <c r="G31" s="29"/>
      <c r="H31" s="29"/>
      <c r="I31" s="29"/>
      <c r="J31" s="29"/>
      <c r="K31" s="29"/>
    </row>
    <row r="32" spans="1:12" ht="40" customHeight="1">
      <c r="A32" s="29"/>
      <c r="B32" s="131" t="s">
        <v>53</v>
      </c>
      <c r="C32" s="131"/>
      <c r="D32" s="131"/>
      <c r="E32" s="131"/>
      <c r="F32" s="131"/>
      <c r="G32" s="131"/>
      <c r="H32" s="131"/>
      <c r="I32" s="131"/>
      <c r="J32" s="131"/>
      <c r="K32" s="29"/>
    </row>
    <row r="33" spans="4:9" ht="30" customHeight="1">
      <c r="D33" s="30"/>
      <c r="E33" s="30"/>
      <c r="F33" s="30"/>
      <c r="G33" s="30"/>
      <c r="H33" s="30"/>
      <c r="I33" s="30"/>
    </row>
    <row r="34" spans="4:9" ht="30" customHeight="1">
      <c r="D34" s="30"/>
      <c r="E34" s="30"/>
      <c r="F34" s="30"/>
      <c r="G34" s="30"/>
      <c r="H34" s="30"/>
      <c r="I34" s="30"/>
    </row>
    <row r="35" spans="4:9" ht="30" customHeight="1">
      <c r="D35" s="30"/>
      <c r="E35" s="30"/>
      <c r="F35" s="30"/>
      <c r="G35" s="30"/>
      <c r="H35" s="30"/>
      <c r="I35" s="30"/>
    </row>
    <row r="36" spans="4:9" ht="30" customHeight="1">
      <c r="D36" s="30"/>
      <c r="E36" s="30"/>
      <c r="F36" s="30"/>
      <c r="G36" s="30"/>
      <c r="H36" s="30"/>
      <c r="I36" s="30"/>
    </row>
    <row r="37" spans="4:9" ht="30" customHeight="1">
      <c r="D37" s="30"/>
      <c r="E37" s="30"/>
      <c r="F37" s="30"/>
      <c r="G37" s="30"/>
      <c r="H37" s="30"/>
      <c r="I37" s="30"/>
    </row>
    <row r="38" spans="4:9" ht="30" customHeight="1">
      <c r="D38" s="30"/>
      <c r="E38" s="30"/>
      <c r="F38" s="30"/>
      <c r="G38" s="30"/>
      <c r="H38" s="30"/>
      <c r="I38" s="30"/>
    </row>
    <row r="39" spans="4:9" ht="30" customHeight="1">
      <c r="D39" s="30"/>
      <c r="E39" s="30"/>
      <c r="F39" s="30"/>
      <c r="G39" s="30"/>
      <c r="H39" s="30"/>
      <c r="I39" s="30"/>
    </row>
    <row r="40" spans="4:9" ht="30" customHeight="1">
      <c r="D40" s="30"/>
      <c r="E40" s="30"/>
      <c r="F40" s="30"/>
      <c r="G40" s="30"/>
      <c r="H40" s="30"/>
      <c r="I40" s="30"/>
    </row>
    <row r="41" spans="4:9" ht="30" customHeight="1">
      <c r="D41" s="30"/>
      <c r="E41" s="30"/>
      <c r="F41" s="30"/>
      <c r="G41" s="30"/>
      <c r="H41" s="30"/>
      <c r="I41" s="30"/>
    </row>
    <row r="42" spans="4:9" ht="30" customHeight="1">
      <c r="D42" s="30"/>
      <c r="E42" s="30"/>
      <c r="F42" s="30"/>
      <c r="G42" s="30"/>
      <c r="H42" s="30"/>
      <c r="I42" s="30"/>
    </row>
    <row r="43" spans="4:9" ht="30" customHeight="1">
      <c r="D43" s="30"/>
      <c r="E43" s="30"/>
      <c r="F43" s="30"/>
      <c r="G43" s="30"/>
      <c r="H43" s="30"/>
      <c r="I43" s="30"/>
    </row>
    <row r="44" spans="4:9" ht="30" customHeight="1">
      <c r="D44" s="30"/>
      <c r="E44" s="30"/>
      <c r="F44" s="30"/>
      <c r="G44" s="30"/>
      <c r="H44" s="30"/>
      <c r="I44" s="30"/>
    </row>
    <row r="45" spans="4:9" ht="30" customHeight="1">
      <c r="D45" s="30"/>
      <c r="E45" s="30"/>
      <c r="F45" s="30"/>
      <c r="G45" s="30"/>
      <c r="H45" s="30"/>
      <c r="I45" s="30"/>
    </row>
  </sheetData>
  <mergeCells count="8">
    <mergeCell ref="I2:J2"/>
    <mergeCell ref="B32:J32"/>
    <mergeCell ref="B24:C24"/>
    <mergeCell ref="B5:J5"/>
    <mergeCell ref="B6:J6"/>
    <mergeCell ref="B26:J26"/>
    <mergeCell ref="B27:J27"/>
    <mergeCell ref="B28:J28"/>
  </mergeCells>
  <phoneticPr fontId="0" type="noConversion"/>
  <hyperlinks>
    <hyperlink ref="B32" location="Índice!A1" display="Volver al índice"/>
    <hyperlink ref="J30" location="'G1'!A1" display="Siguiente   "/>
    <hyperlink ref="B30" location="'1'!A1" display="  Atrás "/>
  </hyperlinks>
  <pageMargins left="0.70000000000000007" right="0.70000000000000007" top="1.54" bottom="0.75000000000000011" header="0.30000000000000004" footer="0.30000000000000004"/>
  <pageSetup paperSize="9" scale="5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ignoredErrors>
    <ignoredError sqref="F10 F14 F16:F17" emptyCellReference="1"/>
  </ignoredErrors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F26"/>
  <sheetViews>
    <sheetView showGridLines="0" workbookViewId="0"/>
  </sheetViews>
  <sheetFormatPr baseColWidth="10" defaultColWidth="12.83203125" defaultRowHeight="30" customHeight="1" x14ac:dyDescent="0"/>
  <cols>
    <col min="1" max="6" width="12.83203125" style="5"/>
    <col min="7" max="7" width="24" style="5" customWidth="1"/>
    <col min="8" max="8" width="37.6640625" style="5" customWidth="1"/>
    <col min="9" max="9" width="38.6640625" style="5" customWidth="1"/>
    <col min="10" max="16384" width="12.83203125" style="5"/>
  </cols>
  <sheetData>
    <row r="1" spans="1:32" s="32" customFormat="1" ht="30.75" customHeight="1"/>
    <row r="2" spans="1:32" s="32" customFormat="1" ht="62" customHeight="1">
      <c r="A2" s="33"/>
      <c r="B2" s="33"/>
      <c r="C2" s="33"/>
      <c r="D2" s="33"/>
      <c r="G2" s="34"/>
      <c r="I2" s="45" t="s">
        <v>79</v>
      </c>
      <c r="J2" s="34"/>
      <c r="K2" s="34"/>
    </row>
    <row r="3" spans="1:32" s="32" customFormat="1" ht="30.75" customHeight="1">
      <c r="A3" s="33"/>
      <c r="B3" s="33"/>
      <c r="C3" s="33"/>
      <c r="H3" s="35"/>
      <c r="I3" s="35"/>
      <c r="J3" s="35"/>
      <c r="K3" s="35"/>
    </row>
    <row r="4" spans="1:32" s="32" customFormat="1" ht="30.75" customHeight="1">
      <c r="A4" s="33"/>
      <c r="B4" s="33"/>
      <c r="C4" s="33"/>
      <c r="H4" s="35"/>
      <c r="I4" s="35"/>
      <c r="J4" s="35"/>
      <c r="K4" s="35"/>
    </row>
    <row r="5" spans="1:32" s="100" customFormat="1" ht="60" customHeight="1">
      <c r="B5" s="136" t="s">
        <v>59</v>
      </c>
      <c r="C5" s="136"/>
      <c r="D5" s="136"/>
      <c r="E5" s="136"/>
      <c r="F5" s="136"/>
      <c r="G5" s="136"/>
      <c r="H5" s="136"/>
      <c r="I5" s="136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2"/>
      <c r="W5" s="102"/>
      <c r="X5" s="101"/>
      <c r="Y5" s="101"/>
      <c r="Z5" s="101"/>
      <c r="AA5" s="101"/>
      <c r="AB5" s="101"/>
      <c r="AC5" s="103"/>
      <c r="AD5" s="103"/>
      <c r="AE5" s="103"/>
    </row>
    <row r="6" spans="1:32" s="104" customFormat="1" ht="30" customHeight="1">
      <c r="B6" s="130" t="s">
        <v>73</v>
      </c>
      <c r="C6" s="130"/>
      <c r="D6" s="130"/>
      <c r="E6" s="130"/>
      <c r="F6" s="130"/>
      <c r="G6" s="130"/>
      <c r="H6" s="130"/>
      <c r="I6" s="130"/>
      <c r="J6" s="105"/>
      <c r="K6" s="105"/>
      <c r="L6" s="105"/>
      <c r="M6" s="105"/>
      <c r="N6" s="105"/>
      <c r="O6" s="105"/>
      <c r="P6" s="105"/>
      <c r="Q6" s="105"/>
      <c r="R6" s="106"/>
      <c r="S6" s="106"/>
      <c r="T6" s="106"/>
      <c r="U6" s="106"/>
      <c r="V6" s="102"/>
      <c r="W6" s="102"/>
      <c r="X6" s="106"/>
      <c r="Y6" s="106"/>
      <c r="Z6" s="106"/>
      <c r="AA6" s="106"/>
      <c r="AB6" s="106"/>
      <c r="AC6" s="107"/>
      <c r="AD6" s="107"/>
      <c r="AE6" s="107"/>
      <c r="AF6" s="107"/>
    </row>
    <row r="7" spans="1:32" ht="30" customHeight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32" ht="50" customHeight="1">
      <c r="B8" s="14"/>
      <c r="C8" s="14"/>
      <c r="D8" s="14"/>
      <c r="E8" s="14"/>
      <c r="F8" s="14"/>
      <c r="G8" s="64" t="s">
        <v>45</v>
      </c>
      <c r="H8" s="67" t="s">
        <v>47</v>
      </c>
      <c r="I8" s="67" t="s">
        <v>46</v>
      </c>
      <c r="J8" s="14"/>
      <c r="K8" s="14"/>
      <c r="L8" s="14"/>
    </row>
    <row r="9" spans="1:32" ht="30" customHeight="1">
      <c r="B9" s="14"/>
      <c r="C9" s="14"/>
      <c r="D9" s="14"/>
      <c r="E9" s="14"/>
      <c r="F9" s="14"/>
      <c r="G9" s="46" t="s">
        <v>21</v>
      </c>
      <c r="H9" s="48">
        <f>'1'!D24</f>
        <v>115176.62113526381</v>
      </c>
      <c r="I9" s="58">
        <v>16.96</v>
      </c>
      <c r="K9" s="14"/>
      <c r="L9" s="14"/>
    </row>
    <row r="10" spans="1:32" ht="30" customHeight="1">
      <c r="B10" s="14"/>
      <c r="C10" s="14"/>
      <c r="D10" s="14"/>
      <c r="E10" s="14"/>
      <c r="F10" s="14"/>
      <c r="G10" s="51" t="s">
        <v>22</v>
      </c>
      <c r="H10" s="57">
        <f>'1'!E24</f>
        <v>97898</v>
      </c>
      <c r="I10" s="59">
        <v>14.42</v>
      </c>
      <c r="K10" s="14"/>
      <c r="L10" s="14"/>
    </row>
    <row r="11" spans="1:32" ht="30" customHeight="1">
      <c r="B11" s="14"/>
      <c r="C11" s="14"/>
      <c r="D11" s="14"/>
      <c r="E11" s="14"/>
      <c r="F11" s="14"/>
      <c r="G11" s="46" t="s">
        <v>23</v>
      </c>
      <c r="H11" s="48">
        <f>'1'!F24</f>
        <v>2932</v>
      </c>
      <c r="I11" s="58">
        <v>0.43</v>
      </c>
      <c r="K11" s="14"/>
      <c r="L11" s="14"/>
    </row>
    <row r="12" spans="1:32" ht="30" customHeight="1">
      <c r="B12" s="14"/>
      <c r="C12" s="14"/>
      <c r="D12" s="14"/>
      <c r="E12" s="14"/>
      <c r="F12" s="14"/>
      <c r="G12" s="51" t="s">
        <v>24</v>
      </c>
      <c r="H12" s="57">
        <f>'1'!G24</f>
        <v>431283.17032933049</v>
      </c>
      <c r="I12" s="59">
        <v>63.51</v>
      </c>
      <c r="K12" s="14"/>
      <c r="L12" s="14"/>
    </row>
    <row r="13" spans="1:32" ht="30" customHeight="1">
      <c r="B13" s="14"/>
      <c r="C13" s="14"/>
      <c r="D13" s="14"/>
      <c r="E13" s="14"/>
      <c r="F13" s="14"/>
      <c r="G13" s="46" t="s">
        <v>25</v>
      </c>
      <c r="H13" s="48">
        <f>'1'!H24</f>
        <v>31782.934857974047</v>
      </c>
      <c r="I13" s="58">
        <v>4.68</v>
      </c>
      <c r="K13" s="14"/>
      <c r="L13" s="14"/>
    </row>
    <row r="14" spans="1:32" ht="30" customHeight="1">
      <c r="B14" s="14"/>
      <c r="C14" s="14"/>
      <c r="D14" s="14"/>
      <c r="E14" s="14"/>
      <c r="F14" s="14"/>
      <c r="G14" s="71" t="s">
        <v>3</v>
      </c>
      <c r="H14" s="72">
        <f>SUM(H9:H13)</f>
        <v>679072.72632256837</v>
      </c>
      <c r="I14" s="73">
        <v>100</v>
      </c>
      <c r="K14" s="14"/>
      <c r="L14" s="14"/>
    </row>
    <row r="15" spans="1:32" ht="30" customHeight="1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32" s="14" customFormat="1" ht="25" customHeight="1">
      <c r="B16" s="133" t="s">
        <v>74</v>
      </c>
      <c r="C16" s="133"/>
      <c r="D16" s="133"/>
      <c r="E16" s="133"/>
      <c r="F16" s="133"/>
      <c r="G16" s="133"/>
      <c r="H16" s="133"/>
      <c r="I16" s="133"/>
    </row>
    <row r="17" spans="2:12" ht="30" customHeight="1">
      <c r="B17" s="16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2:12" s="110" customFormat="1" ht="30" customHeight="1">
      <c r="B18" s="108" t="s">
        <v>69</v>
      </c>
      <c r="C18" s="109"/>
      <c r="D18" s="109"/>
      <c r="E18" s="109"/>
      <c r="G18" s="111"/>
      <c r="H18" s="111"/>
      <c r="I18" s="112" t="s">
        <v>75</v>
      </c>
      <c r="K18" s="111"/>
      <c r="L18" s="111"/>
    </row>
    <row r="19" spans="2:12" ht="30" customHeight="1">
      <c r="B19" s="75"/>
      <c r="C19" s="1"/>
      <c r="D19" s="1"/>
      <c r="E19" s="1"/>
      <c r="F19" s="1"/>
      <c r="G19" s="29"/>
      <c r="H19" s="29"/>
      <c r="I19" s="29"/>
      <c r="J19" s="29"/>
      <c r="K19" s="14"/>
      <c r="L19" s="14"/>
    </row>
    <row r="20" spans="2:12" ht="50" customHeight="1">
      <c r="B20" s="131" t="s">
        <v>53</v>
      </c>
      <c r="C20" s="131"/>
      <c r="D20" s="131"/>
      <c r="E20" s="131"/>
      <c r="F20" s="131"/>
      <c r="G20" s="131"/>
      <c r="H20" s="131"/>
      <c r="I20" s="131"/>
      <c r="J20" s="76"/>
      <c r="K20" s="14"/>
      <c r="L20" s="14"/>
    </row>
    <row r="21" spans="2:12" ht="30" customHeight="1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2:12" ht="30" customHeight="1"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2:12" ht="30" customHeight="1"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2:12" ht="30" customHeight="1"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2:12" ht="30" customHeight="1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2:12" ht="30" customHeight="1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</sheetData>
  <mergeCells count="4">
    <mergeCell ref="B20:I20"/>
    <mergeCell ref="B16:I16"/>
    <mergeCell ref="B5:I5"/>
    <mergeCell ref="B6:I6"/>
  </mergeCells>
  <phoneticPr fontId="0" type="noConversion"/>
  <hyperlinks>
    <hyperlink ref="B20" location="Índice!A1" display="Volver al índice"/>
    <hyperlink ref="I18" location="'G2'!A1" display="Siguiente   "/>
    <hyperlink ref="B18" location="'2'!A1" display="  Atrás "/>
  </hyperlinks>
  <pageMargins left="0.70000000000000007" right="0.70000000000000007" top="1.54" bottom="0.75000000000000011" header="0.30000000000000004" footer="0.30000000000000004"/>
  <pageSetup paperSize="9" scale="64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F37"/>
  <sheetViews>
    <sheetView showGridLines="0" workbookViewId="0"/>
  </sheetViews>
  <sheetFormatPr baseColWidth="10" defaultColWidth="12.83203125" defaultRowHeight="30" customHeight="1" x14ac:dyDescent="0"/>
  <cols>
    <col min="1" max="10" width="12.83203125" style="5"/>
    <col min="11" max="11" width="23.5" style="5" customWidth="1"/>
    <col min="12" max="12" width="19.6640625" style="5" customWidth="1"/>
    <col min="13" max="13" width="16.6640625" style="5" customWidth="1"/>
    <col min="14" max="15" width="12.83203125" style="5"/>
    <col min="16" max="16" width="25" style="5" customWidth="1"/>
    <col min="17" max="17" width="27.6640625" style="5" customWidth="1"/>
    <col min="18" max="18" width="16.6640625" style="5" customWidth="1"/>
    <col min="19" max="16384" width="12.83203125" style="5"/>
  </cols>
  <sheetData>
    <row r="1" spans="1:32" s="32" customFormat="1" ht="30.75" customHeight="1"/>
    <row r="2" spans="1:32" s="32" customFormat="1" ht="62" customHeight="1">
      <c r="A2" s="33"/>
      <c r="B2" s="33"/>
      <c r="C2" s="33"/>
      <c r="D2" s="33"/>
      <c r="G2" s="34"/>
      <c r="J2" s="34"/>
      <c r="K2" s="34"/>
      <c r="Q2" s="122" t="s">
        <v>79</v>
      </c>
      <c r="R2" s="122"/>
    </row>
    <row r="3" spans="1:32" s="32" customFormat="1" ht="30.75" customHeight="1">
      <c r="A3" s="33"/>
      <c r="B3" s="33"/>
      <c r="C3" s="33"/>
      <c r="H3" s="35"/>
      <c r="I3" s="35"/>
      <c r="J3" s="35"/>
      <c r="K3" s="35"/>
    </row>
    <row r="4" spans="1:32" s="32" customFormat="1" ht="30.75" customHeight="1">
      <c r="A4" s="33"/>
      <c r="B4" s="33"/>
      <c r="C4" s="33"/>
      <c r="H4" s="35"/>
      <c r="I4" s="35"/>
      <c r="J4" s="35"/>
      <c r="K4" s="35"/>
    </row>
    <row r="5" spans="1:32" s="8" customFormat="1" ht="60" customHeight="1">
      <c r="B5" s="136" t="s">
        <v>59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6"/>
      <c r="T5" s="6"/>
      <c r="U5" s="6"/>
      <c r="V5" s="4"/>
      <c r="W5" s="4"/>
      <c r="X5" s="6"/>
      <c r="Y5" s="6"/>
      <c r="Z5" s="6"/>
      <c r="AA5" s="6"/>
      <c r="AB5" s="6"/>
      <c r="AC5" s="7"/>
      <c r="AD5" s="7"/>
      <c r="AE5" s="7"/>
    </row>
    <row r="6" spans="1:32" ht="30" customHeight="1">
      <c r="B6" s="130" t="s">
        <v>72</v>
      </c>
      <c r="C6" s="130"/>
      <c r="D6" s="130"/>
      <c r="E6" s="130"/>
      <c r="F6" s="130"/>
      <c r="G6" s="130"/>
      <c r="H6" s="130"/>
      <c r="I6" s="130"/>
      <c r="J6" s="9"/>
      <c r="K6" s="9"/>
      <c r="L6" s="9"/>
      <c r="M6" s="9"/>
      <c r="N6" s="9"/>
      <c r="O6" s="9"/>
      <c r="P6" s="9"/>
      <c r="Q6" s="9"/>
      <c r="R6" s="10"/>
      <c r="S6" s="10"/>
      <c r="T6" s="10"/>
      <c r="U6" s="10"/>
      <c r="V6" s="4"/>
      <c r="W6" s="4"/>
      <c r="X6" s="10"/>
      <c r="Y6" s="10"/>
      <c r="Z6" s="10"/>
      <c r="AA6" s="10"/>
      <c r="AB6" s="10"/>
      <c r="AC6" s="11"/>
      <c r="AD6" s="11"/>
      <c r="AE6" s="11"/>
      <c r="AF6" s="11"/>
    </row>
    <row r="8" spans="1:32" ht="30" customHeight="1">
      <c r="B8" s="18"/>
      <c r="C8" s="18"/>
      <c r="D8" s="18"/>
      <c r="E8" s="18"/>
      <c r="F8" s="18"/>
      <c r="G8" s="18"/>
      <c r="H8" s="18"/>
      <c r="I8" s="18"/>
      <c r="J8" s="18"/>
      <c r="K8" s="138" t="s">
        <v>42</v>
      </c>
      <c r="L8" s="140" t="s">
        <v>27</v>
      </c>
      <c r="M8" s="142" t="s">
        <v>48</v>
      </c>
      <c r="N8" s="142"/>
      <c r="O8" s="142"/>
      <c r="P8" s="142"/>
      <c r="Q8" s="142"/>
      <c r="R8" s="142"/>
    </row>
    <row r="9" spans="1:32" ht="30" customHeight="1">
      <c r="K9" s="139"/>
      <c r="L9" s="140"/>
      <c r="M9" s="64" t="s">
        <v>19</v>
      </c>
      <c r="N9" s="64" t="s">
        <v>0</v>
      </c>
      <c r="O9" s="64" t="s">
        <v>20</v>
      </c>
      <c r="P9" s="65" t="s">
        <v>1</v>
      </c>
      <c r="Q9" s="65" t="s">
        <v>2</v>
      </c>
      <c r="R9" s="66" t="s">
        <v>3</v>
      </c>
    </row>
    <row r="10" spans="1:32" ht="30" customHeight="1">
      <c r="K10" s="49" t="s">
        <v>4</v>
      </c>
      <c r="L10" s="46" t="s">
        <v>28</v>
      </c>
      <c r="M10" s="85">
        <f>'2'!E9</f>
        <v>1073.4492971058537</v>
      </c>
      <c r="N10" s="82">
        <f>'2'!F9</f>
        <v>234.01075699981553</v>
      </c>
      <c r="O10" s="91">
        <f>'2'!G9</f>
        <v>13.53265053824556</v>
      </c>
      <c r="P10" s="79">
        <f>'2'!H9</f>
        <v>4929.7764661977844</v>
      </c>
      <c r="Q10" s="88">
        <f>'2'!I9</f>
        <v>260.11714869665485</v>
      </c>
      <c r="R10" s="61">
        <f>'2'!J9</f>
        <v>6510.8863195383547</v>
      </c>
    </row>
    <row r="11" spans="1:32" ht="30" customHeight="1">
      <c r="K11" s="60" t="s">
        <v>5</v>
      </c>
      <c r="L11" s="51" t="s">
        <v>29</v>
      </c>
      <c r="M11" s="86">
        <f>'2'!E10</f>
        <v>1713.9461823764302</v>
      </c>
      <c r="N11" s="83">
        <f>'2'!F10</f>
        <v>0</v>
      </c>
      <c r="O11" s="92">
        <f>'2'!G10</f>
        <v>108.25724118882555</v>
      </c>
      <c r="P11" s="80">
        <f>'2'!H10</f>
        <v>1663.699080872469</v>
      </c>
      <c r="Q11" s="89">
        <f>'2'!I10</f>
        <v>114.37926828935275</v>
      </c>
      <c r="R11" s="62">
        <f>'2'!J10</f>
        <v>3600.2817727270776</v>
      </c>
    </row>
    <row r="12" spans="1:32" ht="30" customHeight="1">
      <c r="K12" s="49" t="s">
        <v>6</v>
      </c>
      <c r="L12" s="46" t="s">
        <v>30</v>
      </c>
      <c r="M12" s="85">
        <f>'2'!E11</f>
        <v>2063.8110976565622</v>
      </c>
      <c r="N12" s="82">
        <f>'2'!F11</f>
        <v>2806.3233628907301</v>
      </c>
      <c r="O12" s="91">
        <f>'2'!G11</f>
        <v>0</v>
      </c>
      <c r="P12" s="79">
        <f>'2'!H11</f>
        <v>6736.9381232886362</v>
      </c>
      <c r="Q12" s="88">
        <f>'2'!I11</f>
        <v>385.12930491887704</v>
      </c>
      <c r="R12" s="61">
        <f>'2'!J11</f>
        <v>11992.201888754806</v>
      </c>
    </row>
    <row r="13" spans="1:32" ht="30" customHeight="1">
      <c r="K13" s="60" t="s">
        <v>7</v>
      </c>
      <c r="L13" s="51" t="s">
        <v>31</v>
      </c>
      <c r="M13" s="86">
        <f>'2'!E12</f>
        <v>544.00547481742649</v>
      </c>
      <c r="N13" s="83">
        <f>'2'!F12</f>
        <v>1620.342947113382</v>
      </c>
      <c r="O13" s="92">
        <f>'2'!G12</f>
        <v>0</v>
      </c>
      <c r="P13" s="80">
        <f>'2'!H12</f>
        <v>4327.712699117903</v>
      </c>
      <c r="Q13" s="89">
        <f>'2'!I12</f>
        <v>699.30097899867167</v>
      </c>
      <c r="R13" s="62">
        <f>'2'!J12</f>
        <v>7191.3621000473831</v>
      </c>
    </row>
    <row r="14" spans="1:32" ht="30" customHeight="1">
      <c r="K14" s="49" t="s">
        <v>8</v>
      </c>
      <c r="L14" s="46" t="s">
        <v>32</v>
      </c>
      <c r="M14" s="85">
        <f>'2'!E13</f>
        <v>873.53806988462247</v>
      </c>
      <c r="N14" s="82">
        <f>'2'!F13</f>
        <v>893.97507576698649</v>
      </c>
      <c r="O14" s="91">
        <f>'2'!G13</f>
        <v>10.135182545032695</v>
      </c>
      <c r="P14" s="79">
        <f>'2'!H13</f>
        <v>3524.8503011929324</v>
      </c>
      <c r="Q14" s="88">
        <f>'2'!I13</f>
        <v>151.63173592708867</v>
      </c>
      <c r="R14" s="61">
        <f>'2'!J13</f>
        <v>5454.1303653166633</v>
      </c>
    </row>
    <row r="15" spans="1:32" ht="30" customHeight="1">
      <c r="K15" s="60" t="s">
        <v>9</v>
      </c>
      <c r="L15" s="51" t="s">
        <v>28</v>
      </c>
      <c r="M15" s="86">
        <f>'2'!E14</f>
        <v>798.69240925321628</v>
      </c>
      <c r="N15" s="83">
        <f>'2'!F14</f>
        <v>0</v>
      </c>
      <c r="O15" s="92">
        <f>'2'!G14</f>
        <v>250.65396315247489</v>
      </c>
      <c r="P15" s="80">
        <f>'2'!H14</f>
        <v>5894.702826460285</v>
      </c>
      <c r="Q15" s="89">
        <f>'2'!I14</f>
        <v>79.378400158059804</v>
      </c>
      <c r="R15" s="62">
        <f>'2'!J14</f>
        <v>7023.4275990240358</v>
      </c>
    </row>
    <row r="16" spans="1:32" ht="30" customHeight="1">
      <c r="K16" s="49" t="s">
        <v>10</v>
      </c>
      <c r="L16" s="46" t="s">
        <v>32</v>
      </c>
      <c r="M16" s="85">
        <f>'2'!E15</f>
        <v>665.8634991733262</v>
      </c>
      <c r="N16" s="82">
        <f>'2'!F15</f>
        <v>116.57886297206153</v>
      </c>
      <c r="O16" s="91">
        <f>'2'!G15</f>
        <v>0</v>
      </c>
      <c r="P16" s="79">
        <f>'2'!H15</f>
        <v>3981.9924720214472</v>
      </c>
      <c r="Q16" s="88">
        <f>'2'!I15</f>
        <v>89.138075880544704</v>
      </c>
      <c r="R16" s="61">
        <f>'2'!J15</f>
        <v>4853.5729100473791</v>
      </c>
    </row>
    <row r="17" spans="2:18" ht="30" customHeight="1">
      <c r="K17" s="60" t="s">
        <v>11</v>
      </c>
      <c r="L17" s="51" t="s">
        <v>32</v>
      </c>
      <c r="M17" s="86">
        <f>'2'!E16</f>
        <v>513.13513621369918</v>
      </c>
      <c r="N17" s="83">
        <f>'2'!F16</f>
        <v>0</v>
      </c>
      <c r="O17" s="92">
        <f>'2'!G16</f>
        <v>110.26898280538995</v>
      </c>
      <c r="P17" s="80">
        <f>'2'!H16</f>
        <v>1685.0024842834389</v>
      </c>
      <c r="Q17" s="89">
        <f>'2'!I16</f>
        <v>116.10556449600492</v>
      </c>
      <c r="R17" s="62">
        <f>'2'!J16</f>
        <v>2424.512167798533</v>
      </c>
    </row>
    <row r="18" spans="2:18" ht="30" customHeight="1">
      <c r="K18" s="49" t="s">
        <v>12</v>
      </c>
      <c r="L18" s="46" t="s">
        <v>33</v>
      </c>
      <c r="M18" s="85">
        <f>'2'!E17</f>
        <v>902.1435413694827</v>
      </c>
      <c r="N18" s="82">
        <f>'2'!F17</f>
        <v>0</v>
      </c>
      <c r="O18" s="91">
        <f>'2'!G17</f>
        <v>0</v>
      </c>
      <c r="P18" s="79">
        <f>'2'!H17</f>
        <v>780.17281455173236</v>
      </c>
      <c r="Q18" s="88">
        <f>'2'!I17</f>
        <v>137.03065055733379</v>
      </c>
      <c r="R18" s="61">
        <f>'2'!J17</f>
        <v>1819.3470064785488</v>
      </c>
    </row>
    <row r="19" spans="2:18" ht="30" customHeight="1">
      <c r="K19" s="60" t="s">
        <v>13</v>
      </c>
      <c r="L19" s="51" t="s">
        <v>34</v>
      </c>
      <c r="M19" s="86">
        <f>'2'!E18</f>
        <v>774.55126627385414</v>
      </c>
      <c r="N19" s="83">
        <f>'2'!F18</f>
        <v>339.3747058752549</v>
      </c>
      <c r="O19" s="92">
        <f>'2'!G18</f>
        <v>0</v>
      </c>
      <c r="P19" s="80">
        <f>'2'!H18</f>
        <v>3009.0367384642186</v>
      </c>
      <c r="Q19" s="89">
        <f>'2'!I18</f>
        <v>110.07046037464018</v>
      </c>
      <c r="R19" s="62">
        <f>'2'!J18</f>
        <v>4233.0331709879674</v>
      </c>
    </row>
    <row r="20" spans="2:18" ht="30" customHeight="1">
      <c r="K20" s="49" t="s">
        <v>14</v>
      </c>
      <c r="L20" s="46" t="s">
        <v>28</v>
      </c>
      <c r="M20" s="85">
        <f>'2'!E19</f>
        <v>1155.7752855811609</v>
      </c>
      <c r="N20" s="82">
        <f>'2'!F19</f>
        <v>396.40235542748712</v>
      </c>
      <c r="O20" s="91">
        <f>'2'!G19</f>
        <v>124.60872859222043</v>
      </c>
      <c r="P20" s="79">
        <f>'2'!H19</f>
        <v>4003.1066178964397</v>
      </c>
      <c r="Q20" s="88">
        <f>'2'!I19</f>
        <v>314.07598684494803</v>
      </c>
      <c r="R20" s="61">
        <f>'2'!J19</f>
        <v>5993.9689743422559</v>
      </c>
    </row>
    <row r="21" spans="2:18" ht="30" customHeight="1">
      <c r="K21" s="60" t="s">
        <v>15</v>
      </c>
      <c r="L21" s="51" t="s">
        <v>28</v>
      </c>
      <c r="M21" s="86">
        <f>'2'!E20</f>
        <v>572.39847633814054</v>
      </c>
      <c r="N21" s="83">
        <f>'2'!F20</f>
        <v>1197.4472669482288</v>
      </c>
      <c r="O21" s="92">
        <f>'2'!G20</f>
        <v>0</v>
      </c>
      <c r="P21" s="80">
        <f>'2'!H20</f>
        <v>4668.3831109247676</v>
      </c>
      <c r="Q21" s="89">
        <f>'2'!I20</f>
        <v>532.69090215094889</v>
      </c>
      <c r="R21" s="62">
        <f>'2'!J20</f>
        <v>6970.9197563620855</v>
      </c>
    </row>
    <row r="22" spans="2:18" ht="30" customHeight="1">
      <c r="K22" s="49" t="s">
        <v>16</v>
      </c>
      <c r="L22" s="46" t="s">
        <v>35</v>
      </c>
      <c r="M22" s="85">
        <f>'2'!E21</f>
        <v>1187.6351263592371</v>
      </c>
      <c r="N22" s="82">
        <f>'2'!F21</f>
        <v>116.56125643709538</v>
      </c>
      <c r="O22" s="91">
        <f>'2'!G21</f>
        <v>0</v>
      </c>
      <c r="P22" s="79">
        <f>'2'!H21</f>
        <v>6194.8044983368081</v>
      </c>
      <c r="Q22" s="88">
        <f>'2'!I21</f>
        <v>80.788218299029353</v>
      </c>
      <c r="R22" s="61">
        <f>'2'!J21</f>
        <v>7579.7890994321706</v>
      </c>
    </row>
    <row r="23" spans="2:18" ht="30" customHeight="1">
      <c r="K23" s="60" t="s">
        <v>17</v>
      </c>
      <c r="L23" s="51" t="s">
        <v>36</v>
      </c>
      <c r="M23" s="86">
        <f>'2'!E22</f>
        <v>1558.5922581046013</v>
      </c>
      <c r="N23" s="83">
        <f>'2'!F22</f>
        <v>1126.0196480493116</v>
      </c>
      <c r="O23" s="92">
        <f>'2'!G22</f>
        <v>0</v>
      </c>
      <c r="P23" s="80">
        <f>'2'!H22</f>
        <v>1516.3321236923819</v>
      </c>
      <c r="Q23" s="89">
        <f>'2'!I22</f>
        <v>400.09914801710426</v>
      </c>
      <c r="R23" s="62">
        <f>'2'!J22</f>
        <v>4601.0431778633993</v>
      </c>
    </row>
    <row r="24" spans="2:18" ht="30" customHeight="1">
      <c r="K24" s="49" t="s">
        <v>18</v>
      </c>
      <c r="L24" s="46" t="s">
        <v>28</v>
      </c>
      <c r="M24" s="85">
        <f>'2'!E23</f>
        <v>805.42504385979566</v>
      </c>
      <c r="N24" s="82">
        <f>'2'!F23</f>
        <v>808.78853730710148</v>
      </c>
      <c r="O24" s="91">
        <f>'2'!G23</f>
        <v>28.216029803367814</v>
      </c>
      <c r="P24" s="79">
        <f>'2'!H23</f>
        <v>5103.5548741678967</v>
      </c>
      <c r="Q24" s="88">
        <f>'2'!I23</f>
        <v>428.35524718166926</v>
      </c>
      <c r="R24" s="61">
        <f>'2'!J23</f>
        <v>7174.3397323198315</v>
      </c>
    </row>
    <row r="25" spans="2:18" ht="30" customHeight="1">
      <c r="K25" s="141" t="s">
        <v>26</v>
      </c>
      <c r="L25" s="141"/>
      <c r="M25" s="87">
        <f>'2'!E24</f>
        <v>1077.4239078404516</v>
      </c>
      <c r="N25" s="84">
        <f>'2'!F24</f>
        <v>915.79041553833417</v>
      </c>
      <c r="O25" s="93">
        <f>'2'!G24</f>
        <v>27.427501055776379</v>
      </c>
      <c r="P25" s="81">
        <f>'2'!H24</f>
        <v>4034.4541642381637</v>
      </c>
      <c r="Q25" s="90">
        <f>'2'!I24</f>
        <v>297.31462461553718</v>
      </c>
      <c r="R25" s="74">
        <f>'2'!J24</f>
        <v>6352.4106132882634</v>
      </c>
    </row>
    <row r="27" spans="2:18" s="14" customFormat="1" ht="25" customHeight="1">
      <c r="B27" s="137" t="s">
        <v>70</v>
      </c>
      <c r="C27" s="137"/>
      <c r="D27" s="137"/>
      <c r="E27" s="137"/>
      <c r="F27" s="137"/>
      <c r="G27" s="137"/>
      <c r="H27" s="23"/>
      <c r="I27" s="23"/>
      <c r="J27" s="20"/>
      <c r="K27" s="20"/>
      <c r="L27" s="20"/>
    </row>
    <row r="28" spans="2:18" ht="30" customHeight="1">
      <c r="B28" s="17"/>
    </row>
    <row r="29" spans="2:18" s="110" customFormat="1" ht="30" customHeight="1">
      <c r="B29" s="108" t="s">
        <v>69</v>
      </c>
      <c r="C29" s="109"/>
      <c r="D29" s="109"/>
      <c r="E29" s="109"/>
      <c r="G29" s="111"/>
      <c r="H29" s="111"/>
      <c r="R29" s="113" t="s">
        <v>71</v>
      </c>
    </row>
    <row r="30" spans="2:18" ht="30" customHeight="1">
      <c r="B30" s="75"/>
      <c r="C30" s="1"/>
      <c r="D30" s="1"/>
      <c r="E30" s="1"/>
      <c r="F30" s="1"/>
      <c r="G30" s="29"/>
      <c r="H30" s="29"/>
      <c r="I30" s="29"/>
    </row>
    <row r="31" spans="2:18" ht="50" customHeight="1">
      <c r="B31" s="131" t="s">
        <v>53</v>
      </c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</row>
    <row r="32" spans="2:18" ht="30" customHeight="1"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2" ht="30" customHeight="1">
      <c r="A33" s="14"/>
      <c r="B33" s="20"/>
      <c r="C33" s="21"/>
      <c r="D33" s="21"/>
      <c r="E33" s="21"/>
      <c r="F33" s="21"/>
      <c r="G33" s="21"/>
      <c r="H33" s="21"/>
      <c r="I33" s="21"/>
      <c r="J33" s="21"/>
      <c r="K33" s="19"/>
      <c r="L33" s="19"/>
    </row>
    <row r="34" spans="1:12" s="22" customFormat="1" ht="30" customHeight="1"/>
    <row r="35" spans="1:12" ht="30" customHeight="1">
      <c r="B35" s="14"/>
      <c r="C35" s="14"/>
      <c r="D35" s="14"/>
      <c r="E35" s="14"/>
      <c r="F35" s="14"/>
      <c r="G35" s="14"/>
      <c r="H35" s="14"/>
      <c r="I35" s="14"/>
      <c r="J35" s="14"/>
    </row>
    <row r="36" spans="1:12" ht="30" customHeight="1">
      <c r="B36" s="14"/>
      <c r="C36" s="14"/>
      <c r="D36" s="14"/>
      <c r="E36" s="14"/>
      <c r="F36" s="14"/>
      <c r="G36" s="14"/>
      <c r="H36" s="14"/>
      <c r="I36" s="14"/>
      <c r="J36" s="14"/>
    </row>
    <row r="37" spans="1:12" ht="30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</row>
  </sheetData>
  <mergeCells count="9">
    <mergeCell ref="B27:G27"/>
    <mergeCell ref="Q2:R2"/>
    <mergeCell ref="B31:R31"/>
    <mergeCell ref="K8:K9"/>
    <mergeCell ref="L8:L9"/>
    <mergeCell ref="K25:L25"/>
    <mergeCell ref="M8:R8"/>
    <mergeCell ref="B6:I6"/>
    <mergeCell ref="B5:R5"/>
  </mergeCells>
  <phoneticPr fontId="0" type="noConversion"/>
  <hyperlinks>
    <hyperlink ref="B31" location="Índice!A1" display="Volver al índice"/>
    <hyperlink ref="R29" location="'G3'!A1" display="Siguiente   "/>
    <hyperlink ref="B29" location="'G1'!A1" display="  Atrás "/>
  </hyperlinks>
  <pageMargins left="0.70000000000000007" right="0.70000000000000007" top="1.54" bottom="0.75000000000000011" header="0.30000000000000004" footer="0.30000000000000004"/>
  <pageSetup paperSize="9" scale="41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G34"/>
  <sheetViews>
    <sheetView showGridLines="0" workbookViewId="0"/>
  </sheetViews>
  <sheetFormatPr baseColWidth="10" defaultColWidth="12.83203125" defaultRowHeight="30" customHeight="1" x14ac:dyDescent="0"/>
  <cols>
    <col min="1" max="10" width="12.83203125" style="5"/>
    <col min="11" max="11" width="23.33203125" style="5" customWidth="1"/>
    <col min="12" max="12" width="20.83203125" style="5" customWidth="1"/>
    <col min="13" max="13" width="36.83203125" style="5" customWidth="1"/>
    <col min="14" max="16384" width="12.83203125" style="5"/>
  </cols>
  <sheetData>
    <row r="1" spans="1:33" s="32" customFormat="1" ht="30.75" customHeight="1"/>
    <row r="2" spans="1:33" s="32" customFormat="1" ht="62" customHeight="1">
      <c r="A2" s="33"/>
      <c r="B2" s="33"/>
      <c r="C2" s="33"/>
      <c r="D2" s="33"/>
      <c r="G2" s="34"/>
      <c r="J2" s="34"/>
      <c r="K2" s="34"/>
      <c r="M2" s="45" t="s">
        <v>79</v>
      </c>
      <c r="N2" s="45"/>
    </row>
    <row r="3" spans="1:33" s="32" customFormat="1" ht="30.75" customHeight="1">
      <c r="A3" s="33"/>
      <c r="B3" s="33"/>
      <c r="C3" s="33"/>
      <c r="H3" s="35"/>
      <c r="I3" s="35"/>
      <c r="J3" s="35"/>
      <c r="K3" s="35"/>
    </row>
    <row r="4" spans="1:33" ht="30" customHeight="1">
      <c r="W4" s="4"/>
      <c r="X4" s="4"/>
    </row>
    <row r="5" spans="1:33" s="100" customFormat="1" ht="60" customHeight="1">
      <c r="B5" s="129" t="s">
        <v>59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2"/>
      <c r="Y5" s="101"/>
      <c r="Z5" s="101"/>
      <c r="AA5" s="101"/>
      <c r="AB5" s="101"/>
      <c r="AC5" s="101"/>
      <c r="AD5" s="103"/>
      <c r="AE5" s="103"/>
      <c r="AF5" s="103"/>
    </row>
    <row r="6" spans="1:33" s="104" customFormat="1" ht="30" customHeight="1">
      <c r="B6" s="130" t="s">
        <v>67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05"/>
      <c r="O6" s="105"/>
      <c r="P6" s="105"/>
      <c r="Q6" s="105"/>
      <c r="R6" s="105"/>
      <c r="S6" s="106"/>
      <c r="T6" s="106"/>
      <c r="U6" s="106"/>
      <c r="V6" s="106"/>
      <c r="W6" s="102"/>
      <c r="X6" s="102"/>
      <c r="Y6" s="106"/>
      <c r="Z6" s="106"/>
      <c r="AA6" s="106"/>
      <c r="AB6" s="106"/>
      <c r="AC6" s="106"/>
      <c r="AD6" s="107"/>
      <c r="AE6" s="107"/>
      <c r="AF6" s="107"/>
      <c r="AG6" s="107"/>
    </row>
    <row r="7" spans="1:33" ht="30" customHeight="1">
      <c r="B7" s="13"/>
      <c r="J7" s="14"/>
      <c r="K7" s="14"/>
      <c r="L7" s="14"/>
      <c r="M7" s="14"/>
      <c r="N7" s="14"/>
    </row>
    <row r="8" spans="1:33" ht="30" customHeight="1">
      <c r="J8" s="14"/>
      <c r="K8" s="139" t="s">
        <v>42</v>
      </c>
      <c r="L8" s="139" t="s">
        <v>43</v>
      </c>
      <c r="M8" s="139" t="s">
        <v>44</v>
      </c>
      <c r="N8" s="14"/>
    </row>
    <row r="9" spans="1:33" ht="30" customHeight="1">
      <c r="J9" s="14"/>
      <c r="K9" s="139"/>
      <c r="L9" s="139"/>
      <c r="M9" s="139"/>
      <c r="N9" s="14"/>
    </row>
    <row r="10" spans="1:33" ht="30" customHeight="1">
      <c r="J10" s="14"/>
      <c r="K10" s="50" t="s">
        <v>4</v>
      </c>
      <c r="L10" s="94">
        <v>100</v>
      </c>
      <c r="M10" s="97">
        <v>94.963286247033153</v>
      </c>
      <c r="N10" s="14"/>
    </row>
    <row r="11" spans="1:33" ht="30" customHeight="1">
      <c r="J11" s="14"/>
      <c r="K11" s="63" t="s">
        <v>5</v>
      </c>
      <c r="L11" s="95">
        <v>100</v>
      </c>
      <c r="M11" s="98">
        <v>86.824797471049649</v>
      </c>
      <c r="N11" s="14"/>
    </row>
    <row r="12" spans="1:33" ht="30" customHeight="1">
      <c r="J12" s="14"/>
      <c r="K12" s="50" t="s">
        <v>6</v>
      </c>
      <c r="L12" s="94">
        <v>100</v>
      </c>
      <c r="M12" s="97">
        <v>132.97174415055645</v>
      </c>
      <c r="N12" s="14"/>
    </row>
    <row r="13" spans="1:33" ht="30" customHeight="1">
      <c r="J13" s="14"/>
      <c r="K13" s="63" t="s">
        <v>7</v>
      </c>
      <c r="L13" s="96" t="s">
        <v>49</v>
      </c>
      <c r="M13" s="99" t="s">
        <v>49</v>
      </c>
      <c r="N13" s="14"/>
    </row>
    <row r="14" spans="1:33" ht="30" customHeight="1">
      <c r="J14" s="14"/>
      <c r="K14" s="50" t="s">
        <v>8</v>
      </c>
      <c r="L14" s="94">
        <v>100</v>
      </c>
      <c r="M14" s="97">
        <v>53.076044128670695</v>
      </c>
      <c r="N14" s="14"/>
    </row>
    <row r="15" spans="1:33" ht="30" customHeight="1">
      <c r="J15" s="14"/>
      <c r="K15" s="63" t="s">
        <v>9</v>
      </c>
      <c r="L15" s="95">
        <v>100</v>
      </c>
      <c r="M15" s="98">
        <v>88.466447004021219</v>
      </c>
      <c r="N15" s="14"/>
    </row>
    <row r="16" spans="1:33" ht="30" customHeight="1">
      <c r="J16" s="14"/>
      <c r="K16" s="50" t="s">
        <v>10</v>
      </c>
      <c r="L16" s="94">
        <v>100</v>
      </c>
      <c r="M16" s="97">
        <v>52.22176993108107</v>
      </c>
      <c r="N16" s="14"/>
    </row>
    <row r="17" spans="2:18" ht="30" customHeight="1">
      <c r="J17" s="14"/>
      <c r="K17" s="63" t="s">
        <v>11</v>
      </c>
      <c r="L17" s="96" t="s">
        <v>49</v>
      </c>
      <c r="M17" s="99" t="s">
        <v>49</v>
      </c>
      <c r="N17" s="14"/>
    </row>
    <row r="18" spans="2:18" ht="30" customHeight="1">
      <c r="J18" s="14"/>
      <c r="K18" s="50" t="s">
        <v>12</v>
      </c>
      <c r="L18" s="94">
        <v>100</v>
      </c>
      <c r="M18" s="97">
        <v>32.991266789490119</v>
      </c>
      <c r="N18" s="14"/>
    </row>
    <row r="19" spans="2:18" ht="30" customHeight="1">
      <c r="J19" s="14"/>
      <c r="K19" s="63" t="s">
        <v>13</v>
      </c>
      <c r="L19" s="95">
        <v>100</v>
      </c>
      <c r="M19" s="98">
        <v>42.706803547351846</v>
      </c>
      <c r="N19" s="14"/>
    </row>
    <row r="20" spans="2:18" ht="30" customHeight="1">
      <c r="J20" s="14"/>
      <c r="K20" s="50" t="s">
        <v>14</v>
      </c>
      <c r="L20" s="94">
        <v>100</v>
      </c>
      <c r="M20" s="97">
        <v>70.602107756307234</v>
      </c>
      <c r="N20" s="14"/>
    </row>
    <row r="21" spans="2:18" ht="30" customHeight="1">
      <c r="J21" s="14"/>
      <c r="K21" s="63" t="s">
        <v>15</v>
      </c>
      <c r="L21" s="95">
        <v>100</v>
      </c>
      <c r="M21" s="98">
        <v>90.862373167634715</v>
      </c>
      <c r="N21" s="14"/>
    </row>
    <row r="22" spans="2:18" ht="30" customHeight="1">
      <c r="J22" s="14"/>
      <c r="K22" s="50" t="s">
        <v>16</v>
      </c>
      <c r="L22" s="94">
        <v>100</v>
      </c>
      <c r="M22" s="97">
        <v>103.68971791088887</v>
      </c>
      <c r="N22" s="14"/>
    </row>
    <row r="23" spans="2:18" ht="30" customHeight="1">
      <c r="J23" s="14"/>
      <c r="K23" s="63" t="s">
        <v>17</v>
      </c>
      <c r="L23" s="95">
        <v>100</v>
      </c>
      <c r="M23" s="98">
        <v>66.773975222145467</v>
      </c>
      <c r="N23" s="14"/>
    </row>
    <row r="24" spans="2:18" ht="30" customHeight="1">
      <c r="J24" s="14"/>
      <c r="K24" s="50" t="s">
        <v>18</v>
      </c>
      <c r="L24" s="94">
        <v>100</v>
      </c>
      <c r="M24" s="97">
        <v>77.414726257401512</v>
      </c>
      <c r="N24" s="14"/>
    </row>
    <row r="25" spans="2:18" ht="30" customHeight="1">
      <c r="J25" s="14"/>
      <c r="L25" s="15"/>
      <c r="M25" s="15"/>
      <c r="N25" s="14"/>
    </row>
    <row r="26" spans="2:18" s="14" customFormat="1" ht="25" customHeight="1">
      <c r="B26" s="143" t="s">
        <v>51</v>
      </c>
      <c r="C26" s="143"/>
      <c r="D26" s="143"/>
      <c r="E26" s="143"/>
      <c r="F26" s="143"/>
      <c r="G26" s="143"/>
      <c r="H26" s="143"/>
      <c r="I26" s="143"/>
      <c r="J26" s="143"/>
    </row>
    <row r="27" spans="2:18" s="14" customFormat="1" ht="25" customHeight="1">
      <c r="B27" s="144" t="s">
        <v>50</v>
      </c>
      <c r="C27" s="144"/>
      <c r="D27" s="144"/>
      <c r="E27" s="144"/>
      <c r="F27" s="144"/>
      <c r="G27" s="144"/>
      <c r="H27" s="144"/>
      <c r="I27" s="144"/>
      <c r="J27" s="144"/>
    </row>
    <row r="28" spans="2:18" s="14" customFormat="1" ht="25" customHeight="1">
      <c r="B28" s="137" t="s">
        <v>68</v>
      </c>
      <c r="C28" s="137"/>
      <c r="D28" s="137"/>
      <c r="E28" s="137"/>
      <c r="F28" s="137"/>
      <c r="G28" s="137"/>
      <c r="H28" s="137"/>
      <c r="I28" s="137"/>
      <c r="J28" s="137"/>
    </row>
    <row r="29" spans="2:18" ht="30" customHeight="1">
      <c r="B29" s="17"/>
      <c r="C29" s="14"/>
      <c r="D29" s="14"/>
      <c r="E29" s="14"/>
    </row>
    <row r="30" spans="2:18" s="110" customFormat="1" ht="30" customHeight="1">
      <c r="B30" s="108" t="s">
        <v>69</v>
      </c>
      <c r="C30" s="109"/>
      <c r="D30" s="109"/>
      <c r="E30" s="109"/>
      <c r="G30" s="111"/>
      <c r="H30" s="111"/>
      <c r="M30" s="112"/>
    </row>
    <row r="31" spans="2:18" ht="30" customHeight="1">
      <c r="B31" s="75"/>
      <c r="C31" s="1"/>
      <c r="D31" s="1"/>
      <c r="E31" s="1"/>
      <c r="F31" s="1"/>
      <c r="G31" s="29"/>
      <c r="H31" s="29"/>
      <c r="I31" s="29"/>
    </row>
    <row r="32" spans="2:18" ht="50" customHeight="1">
      <c r="B32" s="131" t="s">
        <v>53</v>
      </c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76"/>
      <c r="O32" s="76"/>
      <c r="P32" s="76"/>
      <c r="Q32" s="76"/>
      <c r="R32" s="76"/>
    </row>
    <row r="33" spans="1:5" ht="30" customHeight="1">
      <c r="A33" s="14"/>
      <c r="B33" s="14"/>
      <c r="C33" s="14"/>
      <c r="D33" s="14"/>
      <c r="E33" s="14"/>
    </row>
    <row r="34" spans="1:5" ht="30" customHeight="1">
      <c r="A34" s="14"/>
      <c r="B34" s="14"/>
      <c r="C34" s="14"/>
      <c r="D34" s="14"/>
      <c r="E34" s="14"/>
    </row>
  </sheetData>
  <mergeCells count="9">
    <mergeCell ref="B32:M32"/>
    <mergeCell ref="K8:K9"/>
    <mergeCell ref="M8:M9"/>
    <mergeCell ref="L8:L9"/>
    <mergeCell ref="B5:M5"/>
    <mergeCell ref="B6:M6"/>
    <mergeCell ref="B26:J26"/>
    <mergeCell ref="B27:J27"/>
    <mergeCell ref="B28:J28"/>
  </mergeCells>
  <phoneticPr fontId="0" type="noConversion"/>
  <hyperlinks>
    <hyperlink ref="B32" location="Índice!A1" display="Volver al índice"/>
    <hyperlink ref="B30" location="'G2'!A1" display="  Atrás "/>
  </hyperlinks>
  <pageMargins left="0.70000000000000007" right="0.70000000000000007" top="1.54" bottom="0.75000000000000011" header="0.30000000000000004" footer="0.30000000000000004"/>
  <pageSetup paperSize="9" scale="54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Índice</vt:lpstr>
      <vt:lpstr>1</vt:lpstr>
      <vt:lpstr>2</vt:lpstr>
      <vt:lpstr>G1</vt:lpstr>
      <vt:lpstr>G2</vt:lpstr>
      <vt:lpstr>G3</vt:lpstr>
    </vt:vector>
  </TitlesOfParts>
  <Company>CORPORACION ANDINA DE FOMENTO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MMIQUILENA</dc:creator>
  <cp:lastModifiedBy>vivi Mora</cp:lastModifiedBy>
  <cp:lastPrinted>2015-06-18T03:24:45Z</cp:lastPrinted>
  <dcterms:created xsi:type="dcterms:W3CDTF">2010-06-18T00:08:33Z</dcterms:created>
  <dcterms:modified xsi:type="dcterms:W3CDTF">2015-06-18T03:26:41Z</dcterms:modified>
</cp:coreProperties>
</file>