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drawings/drawing6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225"/>
  <workbookPr showInkAnnotation="0" autoCompressPictures="0"/>
  <bookViews>
    <workbookView xWindow="0" yWindow="0" windowWidth="25600" windowHeight="14540"/>
  </bookViews>
  <sheets>
    <sheet name="Índice" sheetId="7" r:id="rId1"/>
    <sheet name="1" sheetId="1" r:id="rId2"/>
    <sheet name="2" sheetId="2" r:id="rId3"/>
    <sheet name="3" sheetId="6" r:id="rId4"/>
    <sheet name="G1" sheetId="3" r:id="rId5"/>
    <sheet name="G2" sheetId="5" r:id="rId6"/>
  </sheets>
  <definedNames>
    <definedName name="_xlnm.Print_Area" localSheetId="1">'1'!$A$4:$G$28</definedName>
    <definedName name="_xlnm.Print_Area" localSheetId="2">'2'!$A$4:$E$28</definedName>
    <definedName name="_xlnm.Print_Area" localSheetId="3">'3'!$A$4:$I$28</definedName>
    <definedName name="_xlnm.Print_Area" localSheetId="4">'G1'!$A$4:$N$23</definedName>
    <definedName name="_xlnm.Print_Area" localSheetId="5">'G2'!$A$4:$N$27</definedName>
    <definedName name="_xlnm.Print_Area" localSheetId="0">Índice!$A$4:$J$18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21" i="6" l="1"/>
  <c r="H22" i="6"/>
  <c r="H23" i="6"/>
  <c r="H15" i="6"/>
  <c r="H16" i="6"/>
  <c r="H17" i="6"/>
  <c r="H18" i="6"/>
  <c r="H19" i="6"/>
  <c r="H11" i="6"/>
  <c r="H12" i="6"/>
  <c r="H13" i="6"/>
  <c r="H14" i="6"/>
  <c r="H20" i="6"/>
  <c r="H24" i="6"/>
  <c r="H10" i="6"/>
  <c r="H25" i="6"/>
  <c r="M13" i="5"/>
  <c r="M22" i="5"/>
  <c r="M26" i="5"/>
  <c r="L26" i="5"/>
  <c r="E24" i="1"/>
  <c r="D24" i="2"/>
  <c r="E25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D25" i="1"/>
  <c r="D24" i="1"/>
  <c r="F24" i="1"/>
  <c r="G25" i="6"/>
  <c r="E25" i="6"/>
  <c r="F25" i="1"/>
</calcChain>
</file>

<file path=xl/sharedStrings.xml><?xml version="1.0" encoding="utf-8"?>
<sst xmlns="http://schemas.openxmlformats.org/spreadsheetml/2006/main" count="228" uniqueCount="102">
  <si>
    <t>Belo Horizonte</t>
  </si>
  <si>
    <t>Bogotá</t>
  </si>
  <si>
    <t>Buenos Aires</t>
  </si>
  <si>
    <t>Caracas</t>
  </si>
  <si>
    <t>Ciudad de México</t>
  </si>
  <si>
    <t>Curitiba</t>
  </si>
  <si>
    <t>Guadalajara</t>
  </si>
  <si>
    <t>León</t>
  </si>
  <si>
    <t>Lima</t>
  </si>
  <si>
    <t>Montevideo</t>
  </si>
  <si>
    <t>Porto Alegre</t>
  </si>
  <si>
    <t>Río de Janeiro</t>
  </si>
  <si>
    <t>San José</t>
  </si>
  <si>
    <t>Santiago</t>
  </si>
  <si>
    <t>São Paulo</t>
  </si>
  <si>
    <t xml:space="preserve">Total </t>
  </si>
  <si>
    <t>Año</t>
  </si>
  <si>
    <t xml:space="preserve">Tarde 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</si>
  <si>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</si>
  <si>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</si>
  <si>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</si>
  <si>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</si>
  <si>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</si>
  <si>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</si>
  <si>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</si>
  <si>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</si>
  <si>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</si>
  <si>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</si>
  <si>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</si>
  <si>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</si>
  <si>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Longitud (km)</t>
  </si>
  <si>
    <t>Metro</t>
  </si>
  <si>
    <t>Ferrocarril</t>
  </si>
  <si>
    <t>Sencilla</t>
  </si>
  <si>
    <t>Exclusiva (canales)</t>
  </si>
  <si>
    <t>Av. A Carlos, Av. Amazonas</t>
  </si>
  <si>
    <t>Av. C. Machado</t>
  </si>
  <si>
    <t>Transmilenio</t>
  </si>
  <si>
    <t>Red</t>
  </si>
  <si>
    <t>Metrobús</t>
  </si>
  <si>
    <t>RIT</t>
  </si>
  <si>
    <t>Optibús</t>
  </si>
  <si>
    <t>Av. Assis Brasil</t>
  </si>
  <si>
    <t>Av. Perimetral</t>
  </si>
  <si>
    <t>Av. Brasil</t>
  </si>
  <si>
    <t>Red Transantiago</t>
  </si>
  <si>
    <t>Red "Passa Rápido"</t>
  </si>
  <si>
    <t>ABD</t>
  </si>
  <si>
    <t>Total</t>
  </si>
  <si>
    <t>Área metropolitana</t>
  </si>
  <si>
    <t>Número de intersecciones con semáforo</t>
  </si>
  <si>
    <t>Promedio</t>
  </si>
  <si>
    <t>Calle/corredor</t>
  </si>
  <si>
    <t>-</t>
  </si>
  <si>
    <t>Brasil</t>
  </si>
  <si>
    <t>Colombia</t>
  </si>
  <si>
    <t>Argentina</t>
  </si>
  <si>
    <t>Venezuela</t>
  </si>
  <si>
    <t>México</t>
  </si>
  <si>
    <t>Perú</t>
  </si>
  <si>
    <t>Uruguay</t>
  </si>
  <si>
    <t>Costa Rica</t>
  </si>
  <si>
    <t>Chile</t>
  </si>
  <si>
    <t>País</t>
  </si>
  <si>
    <t>Título</t>
  </si>
  <si>
    <t>G1</t>
  </si>
  <si>
    <t>G2</t>
  </si>
  <si>
    <t>INFRAESTRUCTURA</t>
  </si>
  <si>
    <t>Cuadro Nº 1: Oferta de vías y de intersecciones con semáforo. Año 2007</t>
  </si>
  <si>
    <t>Volver al índice</t>
  </si>
  <si>
    <t>* Todas las clases de preferencias, desde la más sencilla (carril demarcado) hasta la más completa (corredor completo).</t>
  </si>
  <si>
    <t>Cuadro Nº 3: Características de los corredores con prioridad para transporte colectivo. Año 2007</t>
  </si>
  <si>
    <t>Vías (km)</t>
  </si>
  <si>
    <t>Vías con prioridad -incluyendo preferencia sencilla y exclusiva (km)</t>
  </si>
  <si>
    <t>Total longitud (km)</t>
  </si>
  <si>
    <t>Cuadro Nº 2: Prioridad para transporte colectivo*. En kilómetros. Año 2007</t>
  </si>
  <si>
    <t>Km de tránsito lento en hora pico</t>
  </si>
  <si>
    <t>CUADROS</t>
  </si>
  <si>
    <t>GRÁFICOS</t>
  </si>
  <si>
    <t>Pestaña</t>
  </si>
  <si>
    <t>Gráfico Nº 1: Congestión del tránsito en São Paulo. En kilómetros. Año 2006</t>
  </si>
  <si>
    <t>VARIABLE</t>
  </si>
  <si>
    <t>Gráfico Nº 2: Longitud de las redes de ferrocarriles y metro. En kilómetros. Año 2007</t>
  </si>
  <si>
    <t>(sacar "%" de las cifras)</t>
  </si>
  <si>
    <t>Número de intersecciones con semáforo/km de vías (%)</t>
  </si>
  <si>
    <t>Mañana</t>
  </si>
  <si>
    <r>
      <rPr>
        <b/>
        <sz val="11"/>
        <color rgb="FF155E8F"/>
        <rFont val="Roboto Regular"/>
      </rPr>
      <t xml:space="preserve">Gráfico Nº 2: </t>
    </r>
    <r>
      <rPr>
        <sz val="11"/>
        <color indexed="8"/>
        <rFont val="Roboto Regular"/>
      </rPr>
      <t>Longitud de las redes de ferrocarriles y metro. En kilómetros. Año 2007</t>
    </r>
  </si>
  <si>
    <r>
      <rPr>
        <b/>
        <sz val="10"/>
        <color rgb="FF155E8F"/>
        <rFont val="Roboto Regular"/>
      </rPr>
      <t>Fuente:</t>
    </r>
    <r>
      <rPr>
        <sz val="10"/>
        <color rgb="FF155E8F"/>
        <rFont val="Roboto Regular"/>
      </rPr>
      <t xml:space="preserve"> </t>
    </r>
    <r>
      <rPr>
        <sz val="10"/>
        <rFont val="Roboto Regular"/>
      </rPr>
      <t>Informe "Observatorio de Movilidad Urbana - CAF", 2009.</t>
    </r>
  </si>
  <si>
    <r>
      <rPr>
        <sz val="12"/>
        <color rgb="FF155E8F"/>
        <rFont val="Wingdings"/>
      </rPr>
      <t xml:space="preserve"> </t>
    </r>
    <r>
      <rPr>
        <sz val="12"/>
        <color rgb="FF155E8F"/>
        <rFont val="Roboto Regular"/>
      </rPr>
      <t xml:space="preserve"> Atrás </t>
    </r>
  </si>
  <si>
    <r>
      <rPr>
        <b/>
        <sz val="11"/>
        <color rgb="FF155E8F"/>
        <rFont val="Roboto Regular"/>
      </rPr>
      <t xml:space="preserve">Gráfico Nº 1: </t>
    </r>
    <r>
      <rPr>
        <sz val="11"/>
        <color indexed="8"/>
        <rFont val="Roboto Regular"/>
      </rPr>
      <t xml:space="preserve">Congestión del tránsito en São Paulo. En kilómetros. </t>
    </r>
    <r>
      <rPr>
        <sz val="11"/>
        <color indexed="21"/>
        <rFont val="Roboto Regular"/>
      </rPr>
      <t>Años 1997-2008</t>
    </r>
  </si>
  <si>
    <r>
      <rPr>
        <b/>
        <sz val="10"/>
        <color rgb="FF155E8F"/>
        <rFont val="Roboto Regular"/>
      </rPr>
      <t>Fuente:</t>
    </r>
    <r>
      <rPr>
        <sz val="10"/>
        <color rgb="FF155E8F"/>
        <rFont val="Roboto Regular"/>
      </rPr>
      <t xml:space="preserve"> </t>
    </r>
    <r>
      <rPr>
        <sz val="10"/>
        <color indexed="8"/>
        <rFont val="Roboto Regular"/>
      </rPr>
      <t>CET, 2006.</t>
    </r>
  </si>
  <si>
    <r>
      <rPr>
        <sz val="12"/>
        <color rgb="FF155E8F"/>
        <rFont val="Wingdings"/>
      </rPr>
      <t xml:space="preserve">  </t>
    </r>
    <r>
      <rPr>
        <sz val="12"/>
        <color rgb="FF155E8F"/>
        <rFont val="Roboto Regular"/>
      </rPr>
      <t xml:space="preserve">Atrás </t>
    </r>
  </si>
  <si>
    <r>
      <t xml:space="preserve">Siguiente  </t>
    </r>
    <r>
      <rPr>
        <sz val="12"/>
        <color rgb="FF155E8F"/>
        <rFont val="Wingdings"/>
      </rPr>
      <t xml:space="preserve"> </t>
    </r>
  </si>
  <si>
    <r>
      <rPr>
        <b/>
        <sz val="11"/>
        <color rgb="FF155E8F"/>
        <rFont val="Roboto Regular"/>
      </rPr>
      <t xml:space="preserve">Cuadro Nº 3: </t>
    </r>
    <r>
      <rPr>
        <sz val="11"/>
        <color indexed="8"/>
        <rFont val="Roboto Regular"/>
      </rPr>
      <t>Características de los corredores con prioridad para transporte colectivo. Año 2007</t>
    </r>
  </si>
  <si>
    <r>
      <t xml:space="preserve">Siguiente </t>
    </r>
    <r>
      <rPr>
        <sz val="12"/>
        <color rgb="FF155E8F"/>
        <rFont val="Wingdings"/>
      </rPr>
      <t xml:space="preserve">  </t>
    </r>
  </si>
  <si>
    <r>
      <rPr>
        <b/>
        <sz val="11"/>
        <color rgb="FF155E8F"/>
        <rFont val="Roboto Regular"/>
      </rPr>
      <t>Cuadro Nº 2:</t>
    </r>
    <r>
      <rPr>
        <sz val="11"/>
        <color indexed="21"/>
        <rFont val="Roboto Regular"/>
      </rPr>
      <t xml:space="preserve"> </t>
    </r>
    <r>
      <rPr>
        <sz val="11"/>
        <color indexed="8"/>
        <rFont val="Roboto Regular"/>
      </rPr>
      <t>Prioridad para transporte colectivo*. En kilómetros. Año 2007</t>
    </r>
  </si>
  <si>
    <r>
      <rPr>
        <b/>
        <sz val="10"/>
        <color rgb="FF155E8F"/>
        <rFont val="Roboto Regular"/>
      </rPr>
      <t xml:space="preserve">Fuente: </t>
    </r>
    <r>
      <rPr>
        <sz val="10"/>
        <rFont val="Roboto Regular"/>
      </rPr>
      <t>Informe "Observatorio de Movilidad Urbana - CAF", 2009.</t>
    </r>
  </si>
  <si>
    <r>
      <rPr>
        <sz val="12"/>
        <color rgb="FF155E8F"/>
        <rFont val="Wingdings"/>
      </rPr>
      <t></t>
    </r>
    <r>
      <rPr>
        <sz val="12"/>
        <color rgb="FF155E8F"/>
        <rFont val="Roboto Regular"/>
      </rPr>
      <t xml:space="preserve">  Atrás </t>
    </r>
  </si>
  <si>
    <r>
      <rPr>
        <b/>
        <sz val="11"/>
        <color rgb="FF155E8F"/>
        <rFont val="Arial"/>
      </rPr>
      <t>Cuadro Nº 1:</t>
    </r>
    <r>
      <rPr>
        <sz val="11"/>
        <color rgb="FF155E8F"/>
        <rFont val="Arial"/>
      </rPr>
      <t xml:space="preserve"> </t>
    </r>
    <r>
      <rPr>
        <sz val="11"/>
        <color indexed="8"/>
        <rFont val="Arial"/>
        <family val="2"/>
      </rPr>
      <t>Oferta de vías y de intersecciones con semáforo. Año 2007</t>
    </r>
  </si>
  <si>
    <r>
      <rPr>
        <b/>
        <sz val="10"/>
        <color rgb="FF155E8F"/>
        <rFont val="Roboto Regular"/>
      </rPr>
      <t>Fuente:</t>
    </r>
    <r>
      <rPr>
        <b/>
        <sz val="10"/>
        <color indexed="21"/>
        <rFont val="Roboto Regular"/>
      </rPr>
      <t xml:space="preserve"> </t>
    </r>
    <r>
      <rPr>
        <sz val="10"/>
        <rFont val="Roboto Regular"/>
      </rPr>
      <t>Informe "Observatorio de Movilidad Urbana - CAF", 2009.</t>
    </r>
  </si>
  <si>
    <r>
      <t xml:space="preserve">Siguiente   </t>
    </r>
    <r>
      <rPr>
        <sz val="12"/>
        <color rgb="FF155E8F"/>
        <rFont val="Wingdings"/>
      </rPr>
      <t></t>
    </r>
  </si>
  <si>
    <t xml:space="preserve">Observatorio de Movilidad Urbana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</si>
</sst>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 * #,##0.00_ ;_ * \-#,##0.00_ ;_ * &quot;-&quot;??_ ;_ @_ "/>
    <numFmt numFmtId="165" formatCode="_(* #,##0_);_(* \(#,##0\);_(* &quot;-&quot;_);_(@_)"/>
    <numFmt numFmtId="166" formatCode="_(* #,##0.00_);_(* \(#,##0.00\);_(* &quot;-&quot;??_);_(@_)"/>
    <numFmt numFmtId="167" formatCode="#,##0.0"/>
    <numFmt numFmtId="168" formatCode="0.0%"/>
  </numFmts>
  <fonts count="79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1"/>
      <name val="Calibri"/>
      <family val="2"/>
    </font>
    <font>
      <sz val="11"/>
      <color indexed="8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1"/>
      <color indexed="12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sz val="8"/>
      <name val="Calibri"/>
      <family val="2"/>
    </font>
    <font>
      <b/>
      <sz val="12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b/>
      <sz val="10"/>
      <color indexed="8"/>
      <name val="Roboto Regular"/>
    </font>
    <font>
      <u/>
      <sz val="12"/>
      <color indexed="12"/>
      <name val="Roboto Regular"/>
    </font>
    <font>
      <b/>
      <sz val="12"/>
      <color indexed="8"/>
      <name val="Roboto Regular"/>
    </font>
    <font>
      <sz val="12"/>
      <name val="Arial"/>
    </font>
    <font>
      <sz val="10"/>
      <name val="Roboto Regular"/>
    </font>
    <font>
      <b/>
      <sz val="10"/>
      <name val="Roboto Regular"/>
    </font>
    <font>
      <sz val="11"/>
      <name val="Roboto Regular"/>
    </font>
    <font>
      <b/>
      <sz val="12"/>
      <name val="Roboto Regular"/>
    </font>
    <font>
      <b/>
      <sz val="11"/>
      <color indexed="8"/>
      <name val="Roboto Regular"/>
    </font>
    <font>
      <sz val="11"/>
      <color indexed="8"/>
      <name val="Roboto Regular"/>
    </font>
    <font>
      <sz val="12"/>
      <name val="Roboto Regular"/>
    </font>
    <font>
      <sz val="10"/>
      <color indexed="8"/>
      <name val="Roboto Regular"/>
    </font>
    <font>
      <b/>
      <sz val="10"/>
      <color indexed="21"/>
      <name val="Roboto Regular"/>
    </font>
    <font>
      <sz val="11"/>
      <color indexed="21"/>
      <name val="Roboto Regular"/>
    </font>
    <font>
      <sz val="11"/>
      <color theme="1"/>
      <name val="Calibri"/>
      <family val="2"/>
      <scheme val="minor"/>
    </font>
    <font>
      <sz val="12"/>
      <color rgb="FF155E89"/>
      <name val="Roboto Regular"/>
    </font>
    <font>
      <sz val="24"/>
      <color rgb="FF155E8F"/>
      <name val="Arial"/>
    </font>
    <font>
      <sz val="11"/>
      <color theme="1"/>
      <name val="Arial"/>
      <family val="2"/>
    </font>
    <font>
      <sz val="10"/>
      <color theme="1"/>
      <name val="Roboto Regular"/>
    </font>
    <font>
      <sz val="11"/>
      <color theme="1"/>
      <name val="Roboto Regular"/>
    </font>
    <font>
      <sz val="12"/>
      <color theme="1"/>
      <name val="Roboto Regular"/>
    </font>
    <font>
      <sz val="12"/>
      <color rgb="FF155E89"/>
      <name val="Arial"/>
    </font>
    <font>
      <sz val="11"/>
      <color rgb="FFFF0000"/>
      <name val="Calibri"/>
      <family val="2"/>
    </font>
    <font>
      <sz val="12"/>
      <color theme="0"/>
      <name val="Calibri"/>
      <family val="2"/>
    </font>
    <font>
      <sz val="16"/>
      <color theme="0"/>
      <name val="Arial"/>
    </font>
    <font>
      <sz val="12"/>
      <color rgb="FF00B0F0"/>
      <name val="Roboto Regular"/>
    </font>
    <font>
      <sz val="28"/>
      <color rgb="FF155E89"/>
      <name val="Roboto Regular"/>
    </font>
    <font>
      <sz val="12"/>
      <color theme="1"/>
      <name val="Arial"/>
    </font>
    <font>
      <sz val="16"/>
      <color theme="1"/>
      <name val="Roboto Regular"/>
    </font>
    <font>
      <sz val="12"/>
      <color rgb="FFFFAE00"/>
      <name val="Roboto Regular"/>
    </font>
    <font>
      <sz val="12"/>
      <color rgb="FF48AA43"/>
      <name val="Roboto Regular"/>
    </font>
    <font>
      <b/>
      <sz val="12"/>
      <color rgb="FF48AA43"/>
      <name val="Roboto Regular"/>
    </font>
    <font>
      <b/>
      <sz val="12"/>
      <color rgb="FFFFAE00"/>
      <name val="Roboto Regular"/>
    </font>
    <font>
      <sz val="16"/>
      <color rgb="FF155E8F"/>
      <name val="Roboto Regular"/>
    </font>
    <font>
      <sz val="14"/>
      <color rgb="FF155E8F"/>
      <name val="Roboto Regular"/>
    </font>
    <font>
      <b/>
      <sz val="12"/>
      <color theme="1"/>
      <name val="Roboto Regular"/>
    </font>
    <font>
      <sz val="14"/>
      <color rgb="FF155E89"/>
      <name val="Roboto Regular"/>
    </font>
    <font>
      <sz val="28"/>
      <color rgb="FF155E89"/>
      <name val="Arial"/>
    </font>
    <font>
      <sz val="16"/>
      <color theme="0"/>
      <name val="Roboto Regular"/>
    </font>
    <font>
      <b/>
      <sz val="12"/>
      <color rgb="FF565656"/>
      <name val="Arial"/>
    </font>
    <font>
      <b/>
      <sz val="15"/>
      <color theme="3"/>
      <name val="Calibri"/>
      <family val="2"/>
      <charset val="129"/>
      <scheme val="minor"/>
    </font>
    <font>
      <b/>
      <sz val="13"/>
      <color theme="3"/>
      <name val="Calibri"/>
      <family val="2"/>
      <charset val="129"/>
      <scheme val="minor"/>
    </font>
    <font>
      <b/>
      <sz val="11"/>
      <color theme="3"/>
      <name val="Calibri"/>
      <family val="2"/>
      <charset val="129"/>
      <scheme val="minor"/>
    </font>
    <font>
      <sz val="12"/>
      <color rgb="FF006100"/>
      <name val="Calibri"/>
      <family val="2"/>
      <charset val="129"/>
      <scheme val="minor"/>
    </font>
    <font>
      <b/>
      <sz val="12"/>
      <color rgb="FFFA7D00"/>
      <name val="Calibri"/>
      <family val="2"/>
      <charset val="129"/>
      <scheme val="minor"/>
    </font>
    <font>
      <b/>
      <sz val="12"/>
      <color theme="0"/>
      <name val="Calibri"/>
      <family val="2"/>
      <charset val="129"/>
      <scheme val="minor"/>
    </font>
    <font>
      <sz val="12"/>
      <color rgb="FFFF0000"/>
      <name val="Calibri"/>
      <family val="2"/>
      <charset val="129"/>
      <scheme val="minor"/>
    </font>
    <font>
      <i/>
      <sz val="12"/>
      <color rgb="FF7F7F7F"/>
      <name val="Calibri"/>
      <family val="2"/>
      <charset val="129"/>
      <scheme val="minor"/>
    </font>
    <font>
      <b/>
      <sz val="11"/>
      <color rgb="FF155E8F"/>
      <name val="Roboto Regular"/>
    </font>
    <font>
      <b/>
      <sz val="10"/>
      <color rgb="FF155E8F"/>
      <name val="Roboto Regular"/>
    </font>
    <font>
      <sz val="10"/>
      <color rgb="FF155E8F"/>
      <name val="Roboto Regular"/>
    </font>
    <font>
      <sz val="12"/>
      <color rgb="FF155E8F"/>
      <name val="Roboto Regular"/>
    </font>
    <font>
      <sz val="12"/>
      <color rgb="FF155E8F"/>
      <name val="Wingdings"/>
    </font>
    <font>
      <b/>
      <sz val="11"/>
      <color rgb="FF155E8F"/>
      <name val="Arial"/>
    </font>
    <font>
      <sz val="11"/>
      <color rgb="FF155E8F"/>
      <name val="Arial"/>
    </font>
  </fonts>
  <fills count="34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51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30"/>
      </patternFill>
    </fill>
    <fill>
      <patternFill patternType="solid">
        <fgColor indexed="22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5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FBF8F3"/>
      </patternFill>
    </fill>
    <fill>
      <patternFill patternType="solid">
        <fgColor rgb="FFF9F9F9"/>
        <bgColor indexed="64"/>
      </patternFill>
    </fill>
    <fill>
      <patternFill patternType="solid">
        <fgColor rgb="FFFDFCF5"/>
        <bgColor indexed="64"/>
      </patternFill>
    </fill>
    <fill>
      <patternFill patternType="solid">
        <fgColor rgb="FF155E89"/>
        <bgColor indexed="64"/>
      </patternFill>
    </fill>
    <fill>
      <patternFill patternType="solid">
        <fgColor rgb="FFE5E5E5"/>
        <bgColor indexed="64"/>
      </patternFill>
    </fill>
    <fill>
      <patternFill patternType="solid">
        <fgColor rgb="FFF3F3F3"/>
        <bgColor indexed="64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</fills>
  <borders count="2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rgb="FFE5E5E5"/>
      </left>
      <right style="thin">
        <color rgb="FFE5E5E5"/>
      </right>
      <top style="thin">
        <color rgb="FFE5E5E5"/>
      </top>
      <bottom style="thin">
        <color rgb="FFE5E5E5"/>
      </bottom>
      <diagonal/>
    </border>
    <border>
      <left style="thin">
        <color rgb="FFF9F9F9"/>
      </left>
      <right style="thin">
        <color rgb="FFF9F9F9"/>
      </right>
      <top style="thin">
        <color rgb="FFF9F9F9"/>
      </top>
      <bottom style="thin">
        <color rgb="FFF9F9F9"/>
      </bottom>
      <diagonal/>
    </border>
    <border>
      <left style="thin">
        <color rgb="FFF9F9F9"/>
      </left>
      <right style="thin">
        <color rgb="FFF9F9F9"/>
      </right>
      <top/>
      <bottom style="thin">
        <color rgb="FFF9F9F9"/>
      </bottom>
      <diagonal/>
    </border>
    <border>
      <left style="thin">
        <color rgb="FFE5E5E5"/>
      </left>
      <right/>
      <top style="thin">
        <color rgb="FFE5E5E5"/>
      </top>
      <bottom style="thin">
        <color rgb="FFE5E5E5"/>
      </bottom>
      <diagonal/>
    </border>
    <border>
      <left/>
      <right/>
      <top style="thin">
        <color rgb="FFE5E5E5"/>
      </top>
      <bottom style="thin">
        <color rgb="FFE5E5E5"/>
      </bottom>
      <diagonal/>
    </border>
    <border>
      <left/>
      <right style="thin">
        <color rgb="FFE5E5E5"/>
      </right>
      <top style="thin">
        <color rgb="FFE5E5E5"/>
      </top>
      <bottom style="thin">
        <color rgb="FFE5E5E5"/>
      </bottom>
      <diagonal/>
    </border>
    <border>
      <left style="thin">
        <color rgb="FFE5E5E5"/>
      </left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64">
    <xf numFmtId="0" fontId="0" fillId="0" borderId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0" fillId="12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5" borderId="0" applyNumberFormat="0" applyBorder="0" applyAlignment="0" applyProtection="0"/>
    <xf numFmtId="0" fontId="10" fillId="14" borderId="0" applyNumberFormat="0" applyBorder="0" applyAlignment="0" applyProtection="0"/>
    <xf numFmtId="0" fontId="10" fillId="16" borderId="0" applyNumberFormat="0" applyBorder="0" applyAlignment="0" applyProtection="0"/>
    <xf numFmtId="0" fontId="11" fillId="5" borderId="0" applyNumberFormat="0" applyBorder="0" applyAlignment="0" applyProtection="0"/>
    <xf numFmtId="0" fontId="12" fillId="13" borderId="1" applyNumberFormat="0" applyAlignment="0" applyProtection="0"/>
    <xf numFmtId="0" fontId="13" fillId="18" borderId="2" applyNumberFormat="0" applyAlignment="0" applyProtection="0"/>
    <xf numFmtId="0" fontId="14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10" fillId="17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15" borderId="0" applyNumberFormat="0" applyBorder="0" applyAlignment="0" applyProtection="0"/>
    <xf numFmtId="0" fontId="10" fillId="14" borderId="0" applyNumberFormat="0" applyBorder="0" applyAlignment="0" applyProtection="0"/>
    <xf numFmtId="0" fontId="10" fillId="21" borderId="0" applyNumberFormat="0" applyBorder="0" applyAlignment="0" applyProtection="0"/>
    <xf numFmtId="0" fontId="15" fillId="2" borderId="1" applyNumberFormat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16" fillId="4" borderId="0" applyNumberFormat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" fillId="22" borderId="7" applyNumberFormat="0" applyFont="0" applyAlignment="0" applyProtection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9" fillId="23" borderId="0">
      <alignment horizontal="left" vertical="center" indent="2"/>
    </xf>
    <xf numFmtId="0" fontId="17" fillId="13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4" applyNumberFormat="0" applyFill="0" applyAlignment="0" applyProtection="0"/>
    <xf numFmtId="0" fontId="7" fillId="0" borderId="5" applyNumberFormat="0" applyFill="0" applyAlignment="0" applyProtection="0"/>
    <xf numFmtId="0" fontId="8" fillId="0" borderId="6" applyNumberFormat="0" applyFill="0" applyAlignment="0" applyProtection="0"/>
    <xf numFmtId="0" fontId="40" fillId="24" borderId="0" applyBorder="0" applyAlignment="0" applyProtection="0">
      <alignment horizontal="center"/>
    </xf>
    <xf numFmtId="0" fontId="64" fillId="0" borderId="16" applyNumberFormat="0" applyFill="0" applyAlignment="0" applyProtection="0"/>
    <xf numFmtId="0" fontId="65" fillId="0" borderId="17" applyNumberFormat="0" applyFill="0" applyAlignment="0" applyProtection="0"/>
    <xf numFmtId="0" fontId="66" fillId="0" borderId="18" applyNumberFormat="0" applyFill="0" applyAlignment="0" applyProtection="0"/>
    <xf numFmtId="0" fontId="67" fillId="30" borderId="0" applyNumberFormat="0" applyBorder="0" applyAlignment="0" applyProtection="0"/>
    <xf numFmtId="0" fontId="68" fillId="31" borderId="19" applyNumberFormat="0" applyAlignment="0" applyProtection="0"/>
    <xf numFmtId="0" fontId="69" fillId="32" borderId="20" applyNumberFormat="0" applyAlignment="0" applyProtection="0"/>
    <xf numFmtId="0" fontId="70" fillId="0" borderId="0" applyNumberFormat="0" applyFill="0" applyBorder="0" applyAlignment="0" applyProtection="0"/>
    <xf numFmtId="0" fontId="38" fillId="33" borderId="21" applyNumberFormat="0" applyFont="0" applyAlignment="0" applyProtection="0"/>
    <xf numFmtId="0" fontId="71" fillId="0" borderId="0" applyNumberFormat="0" applyFill="0" applyBorder="0" applyAlignment="0" applyProtection="0"/>
  </cellStyleXfs>
  <cellXfs count="166">
    <xf numFmtId="0" fontId="0" fillId="0" borderId="0" xfId="0"/>
    <xf numFmtId="0" fontId="3" fillId="0" borderId="0" xfId="0" applyFont="1"/>
    <xf numFmtId="0" fontId="3" fillId="0" borderId="0" xfId="40" applyFont="1"/>
    <xf numFmtId="0" fontId="22" fillId="0" borderId="0" xfId="0" applyFont="1" applyAlignment="1">
      <alignment vertical="center" wrapText="1"/>
    </xf>
    <xf numFmtId="0" fontId="3" fillId="0" borderId="0" xfId="0" applyFont="1" applyFill="1" applyBorder="1"/>
    <xf numFmtId="0" fontId="2" fillId="0" borderId="0" xfId="0" applyFont="1"/>
    <xf numFmtId="0" fontId="2" fillId="0" borderId="0" xfId="0" applyFont="1" applyFill="1" applyBorder="1"/>
    <xf numFmtId="0" fontId="42" fillId="0" borderId="0" xfId="0" applyFont="1"/>
    <xf numFmtId="0" fontId="43" fillId="0" borderId="0" xfId="0" applyFont="1"/>
    <xf numFmtId="0" fontId="24" fillId="0" borderId="0" xfId="0" applyFont="1" applyFill="1" applyBorder="1" applyAlignment="1">
      <alignment horizontal="center" vertical="center" wrapText="1"/>
    </xf>
    <xf numFmtId="0" fontId="24" fillId="0" borderId="0" xfId="0" applyFont="1" applyFill="1" applyBorder="1" applyAlignment="1"/>
    <xf numFmtId="0" fontId="42" fillId="0" borderId="0" xfId="0" applyFont="1" applyBorder="1" applyAlignment="1">
      <alignment horizontal="center" vertical="center" wrapText="1"/>
    </xf>
    <xf numFmtId="0" fontId="42" fillId="0" borderId="0" xfId="0" applyFont="1" applyAlignment="1">
      <alignment vertical="center"/>
    </xf>
    <xf numFmtId="0" fontId="42" fillId="0" borderId="0" xfId="0" applyFont="1" applyAlignment="1">
      <alignment horizontal="left" indent="1"/>
    </xf>
    <xf numFmtId="0" fontId="44" fillId="0" borderId="0" xfId="0" applyFont="1" applyAlignment="1">
      <alignment horizontal="left" vertical="center" indent="1"/>
    </xf>
    <xf numFmtId="0" fontId="25" fillId="0" borderId="0" xfId="31" applyFont="1" applyBorder="1" applyAlignment="1" applyProtection="1">
      <alignment horizontal="left" indent="1"/>
    </xf>
    <xf numFmtId="0" fontId="44" fillId="0" borderId="9" xfId="0" applyFont="1" applyBorder="1" applyAlignment="1">
      <alignment horizontal="center" vertical="center"/>
    </xf>
    <xf numFmtId="0" fontId="44" fillId="25" borderId="9" xfId="0" applyFont="1" applyFill="1" applyBorder="1" applyAlignment="1">
      <alignment horizontal="center" vertical="center"/>
    </xf>
    <xf numFmtId="0" fontId="44" fillId="0" borderId="9" xfId="0" applyFont="1" applyBorder="1" applyAlignment="1">
      <alignment horizontal="center" vertical="center" wrapText="1"/>
    </xf>
    <xf numFmtId="0" fontId="44" fillId="25" borderId="9" xfId="0" applyFont="1" applyFill="1" applyBorder="1" applyAlignment="1">
      <alignment horizontal="center" vertical="center" wrapText="1"/>
    </xf>
    <xf numFmtId="3" fontId="27" fillId="0" borderId="9" xfId="0" applyNumberFormat="1" applyFont="1" applyFill="1" applyBorder="1" applyAlignment="1">
      <alignment horizontal="center" vertical="center"/>
    </xf>
    <xf numFmtId="168" fontId="27" fillId="0" borderId="9" xfId="42" applyNumberFormat="1" applyFont="1" applyFill="1" applyBorder="1" applyAlignment="1">
      <alignment horizontal="center" vertical="center"/>
    </xf>
    <xf numFmtId="3" fontId="27" fillId="25" borderId="9" xfId="0" applyNumberFormat="1" applyFont="1" applyFill="1" applyBorder="1" applyAlignment="1">
      <alignment horizontal="center" vertical="center"/>
    </xf>
    <xf numFmtId="168" fontId="27" fillId="25" borderId="9" xfId="42" applyNumberFormat="1" applyFont="1" applyFill="1" applyBorder="1" applyAlignment="1">
      <alignment horizontal="center" vertical="center"/>
    </xf>
    <xf numFmtId="3" fontId="21" fillId="26" borderId="9" xfId="0" applyNumberFormat="1" applyFont="1" applyFill="1" applyBorder="1" applyAlignment="1">
      <alignment horizontal="center" vertical="center"/>
    </xf>
    <xf numFmtId="168" fontId="21" fillId="26" borderId="9" xfId="42" applyNumberFormat="1" applyFont="1" applyFill="1" applyBorder="1" applyAlignment="1">
      <alignment horizontal="center" vertical="center"/>
    </xf>
    <xf numFmtId="0" fontId="45" fillId="0" borderId="9" xfId="0" applyFont="1" applyFill="1" applyBorder="1" applyAlignment="1">
      <alignment horizontal="left" vertical="center" indent="1"/>
    </xf>
    <xf numFmtId="0" fontId="45" fillId="25" borderId="9" xfId="0" applyFont="1" applyFill="1" applyBorder="1" applyAlignment="1">
      <alignment horizontal="left" vertical="center" indent="1"/>
    </xf>
    <xf numFmtId="0" fontId="46" fillId="0" borderId="0" xfId="0" applyFont="1" applyAlignment="1">
      <alignment horizontal="right" vertical="center"/>
    </xf>
    <xf numFmtId="0" fontId="47" fillId="27" borderId="0" xfId="0" applyFont="1" applyFill="1"/>
    <xf numFmtId="0" fontId="48" fillId="27" borderId="0" xfId="31" applyFont="1" applyFill="1" applyBorder="1" applyAlignment="1" applyProtection="1">
      <alignment vertical="center"/>
    </xf>
    <xf numFmtId="0" fontId="44" fillId="28" borderId="9" xfId="0" applyFont="1" applyFill="1" applyBorder="1" applyAlignment="1">
      <alignment horizontal="center" vertical="center" wrapText="1"/>
    </xf>
    <xf numFmtId="3" fontId="30" fillId="0" borderId="0" xfId="40" applyNumberFormat="1" applyFont="1" applyAlignment="1">
      <alignment vertical="top" wrapText="1"/>
    </xf>
    <xf numFmtId="0" fontId="30" fillId="0" borderId="0" xfId="40" applyFont="1" applyAlignment="1"/>
    <xf numFmtId="0" fontId="30" fillId="0" borderId="0" xfId="40" applyFont="1"/>
    <xf numFmtId="0" fontId="43" fillId="0" borderId="0" xfId="0" applyFont="1" applyFill="1"/>
    <xf numFmtId="0" fontId="32" fillId="0" borderId="0" xfId="0" applyFont="1" applyAlignment="1">
      <alignment vertical="center" wrapText="1"/>
    </xf>
    <xf numFmtId="0" fontId="32" fillId="0" borderId="0" xfId="0" applyFont="1"/>
    <xf numFmtId="0" fontId="42" fillId="0" borderId="0" xfId="0" applyFont="1" applyFill="1" applyBorder="1"/>
    <xf numFmtId="1" fontId="42" fillId="0" borderId="0" xfId="0" applyNumberFormat="1" applyFont="1" applyFill="1" applyBorder="1"/>
    <xf numFmtId="0" fontId="42" fillId="0" borderId="0" xfId="0" applyFont="1" applyFill="1" applyBorder="1" applyAlignment="1">
      <alignment horizontal="center"/>
    </xf>
    <xf numFmtId="0" fontId="43" fillId="0" borderId="0" xfId="0" applyFont="1" applyAlignment="1">
      <alignment horizontal="center"/>
    </xf>
    <xf numFmtId="1" fontId="44" fillId="0" borderId="9" xfId="0" applyNumberFormat="1" applyFont="1" applyFill="1" applyBorder="1" applyAlignment="1">
      <alignment horizontal="center" vertical="center"/>
    </xf>
    <xf numFmtId="1" fontId="49" fillId="0" borderId="9" xfId="0" applyNumberFormat="1" applyFont="1" applyFill="1" applyBorder="1" applyAlignment="1">
      <alignment horizontal="center" vertical="center"/>
    </xf>
    <xf numFmtId="1" fontId="26" fillId="26" borderId="9" xfId="0" applyNumberFormat="1" applyFont="1" applyFill="1" applyBorder="1" applyAlignment="1">
      <alignment horizontal="center" vertical="center"/>
    </xf>
    <xf numFmtId="0" fontId="39" fillId="0" borderId="9" xfId="0" applyFont="1" applyFill="1" applyBorder="1" applyAlignment="1">
      <alignment horizontal="left" vertical="center" indent="1"/>
    </xf>
    <xf numFmtId="0" fontId="39" fillId="25" borderId="9" xfId="0" applyFont="1" applyFill="1" applyBorder="1" applyAlignment="1">
      <alignment horizontal="left" vertical="center" indent="1"/>
    </xf>
    <xf numFmtId="1" fontId="44" fillId="25" borderId="9" xfId="0" applyNumberFormat="1" applyFont="1" applyFill="1" applyBorder="1" applyAlignment="1">
      <alignment horizontal="center" vertical="center"/>
    </xf>
    <xf numFmtId="1" fontId="49" fillId="25" borderId="9" xfId="0" applyNumberFormat="1" applyFont="1" applyFill="1" applyBorder="1" applyAlignment="1">
      <alignment horizontal="center" vertical="center"/>
    </xf>
    <xf numFmtId="0" fontId="29" fillId="0" borderId="0" xfId="0" applyFont="1" applyAlignment="1">
      <alignment vertical="center"/>
    </xf>
    <xf numFmtId="0" fontId="44" fillId="0" borderId="10" xfId="0" applyFont="1" applyFill="1" applyBorder="1" applyAlignment="1">
      <alignment horizontal="center" vertical="center" wrapText="1"/>
    </xf>
    <xf numFmtId="0" fontId="26" fillId="26" borderId="10" xfId="0" applyFont="1" applyFill="1" applyBorder="1" applyAlignment="1">
      <alignment horizontal="center" vertical="center" wrapText="1"/>
    </xf>
    <xf numFmtId="0" fontId="39" fillId="0" borderId="10" xfId="0" applyFont="1" applyFill="1" applyBorder="1" applyAlignment="1">
      <alignment horizontal="left" vertical="center" indent="1"/>
    </xf>
    <xf numFmtId="0" fontId="39" fillId="25" borderId="10" xfId="0" applyFont="1" applyFill="1" applyBorder="1" applyAlignment="1">
      <alignment horizontal="left" vertical="center" indent="1"/>
    </xf>
    <xf numFmtId="0" fontId="44" fillId="25" borderId="10" xfId="0" applyFont="1" applyFill="1" applyBorder="1" applyAlignment="1">
      <alignment horizontal="center" vertical="center" wrapText="1"/>
    </xf>
    <xf numFmtId="0" fontId="51" fillId="29" borderId="9" xfId="0" applyFont="1" applyFill="1" applyBorder="1" applyAlignment="1">
      <alignment horizontal="center" vertical="center" wrapText="1"/>
    </xf>
    <xf numFmtId="0" fontId="44" fillId="29" borderId="9" xfId="0" applyFont="1" applyFill="1" applyBorder="1" applyAlignment="1">
      <alignment horizontal="center" vertical="center" wrapText="1"/>
    </xf>
    <xf numFmtId="0" fontId="39" fillId="0" borderId="11" xfId="0" applyFont="1" applyFill="1" applyBorder="1" applyAlignment="1">
      <alignment horizontal="left" vertical="center" indent="1"/>
    </xf>
    <xf numFmtId="0" fontId="44" fillId="0" borderId="11" xfId="0" applyFont="1" applyFill="1" applyBorder="1" applyAlignment="1">
      <alignment horizontal="center" vertical="center" wrapText="1"/>
    </xf>
    <xf numFmtId="0" fontId="34" fillId="29" borderId="9" xfId="0" applyFont="1" applyFill="1" applyBorder="1" applyAlignment="1">
      <alignment horizontal="center" vertical="center" wrapText="1"/>
    </xf>
    <xf numFmtId="3" fontId="31" fillId="26" borderId="9" xfId="0" applyNumberFormat="1" applyFont="1" applyFill="1" applyBorder="1" applyAlignment="1">
      <alignment horizontal="center" vertical="center" wrapText="1"/>
    </xf>
    <xf numFmtId="0" fontId="39" fillId="0" borderId="9" xfId="0" applyFont="1" applyBorder="1" applyAlignment="1">
      <alignment horizontal="left" vertical="center" wrapText="1" indent="1"/>
    </xf>
    <xf numFmtId="0" fontId="39" fillId="25" borderId="9" xfId="0" applyFont="1" applyFill="1" applyBorder="1" applyAlignment="1">
      <alignment horizontal="left" vertical="center" wrapText="1" indent="1"/>
    </xf>
    <xf numFmtId="0" fontId="43" fillId="23" borderId="0" xfId="0" applyFont="1" applyFill="1"/>
    <xf numFmtId="0" fontId="52" fillId="23" borderId="0" xfId="0" applyFont="1" applyFill="1"/>
    <xf numFmtId="0" fontId="39" fillId="0" borderId="9" xfId="0" applyFont="1" applyFill="1" applyBorder="1" applyAlignment="1">
      <alignment horizontal="center" vertical="center" wrapText="1"/>
    </xf>
    <xf numFmtId="0" fontId="39" fillId="25" borderId="9" xfId="0" applyFont="1" applyFill="1" applyBorder="1" applyAlignment="1">
      <alignment horizontal="center" vertical="center" wrapText="1"/>
    </xf>
    <xf numFmtId="1" fontId="53" fillId="0" borderId="9" xfId="0" applyNumberFormat="1" applyFont="1" applyFill="1" applyBorder="1" applyAlignment="1">
      <alignment horizontal="center" vertical="center" wrapText="1"/>
    </xf>
    <xf numFmtId="1" fontId="53" fillId="25" borderId="9" xfId="0" applyNumberFormat="1" applyFont="1" applyFill="1" applyBorder="1" applyAlignment="1">
      <alignment horizontal="center" vertical="center" wrapText="1"/>
    </xf>
    <xf numFmtId="1" fontId="54" fillId="0" borderId="9" xfId="0" applyNumberFormat="1" applyFont="1" applyFill="1" applyBorder="1" applyAlignment="1">
      <alignment horizontal="center" vertical="center" wrapText="1"/>
    </xf>
    <xf numFmtId="1" fontId="54" fillId="25" borderId="9" xfId="0" applyNumberFormat="1" applyFont="1" applyFill="1" applyBorder="1" applyAlignment="1">
      <alignment horizontal="center" vertical="center" wrapText="1"/>
    </xf>
    <xf numFmtId="0" fontId="54" fillId="0" borderId="9" xfId="0" applyFont="1" applyBorder="1" applyAlignment="1">
      <alignment horizontal="right" vertical="center" wrapText="1"/>
    </xf>
    <xf numFmtId="0" fontId="54" fillId="25" borderId="9" xfId="0" applyFont="1" applyFill="1" applyBorder="1" applyAlignment="1">
      <alignment horizontal="right" vertical="center" wrapText="1"/>
    </xf>
    <xf numFmtId="0" fontId="55" fillId="26" borderId="9" xfId="0" applyFont="1" applyFill="1" applyBorder="1" applyAlignment="1">
      <alignment horizontal="right" vertical="center" wrapText="1"/>
    </xf>
    <xf numFmtId="0" fontId="53" fillId="0" borderId="9" xfId="0" applyFont="1" applyBorder="1" applyAlignment="1">
      <alignment horizontal="right" vertical="center" wrapText="1"/>
    </xf>
    <xf numFmtId="0" fontId="53" fillId="25" borderId="9" xfId="0" applyFont="1" applyFill="1" applyBorder="1" applyAlignment="1">
      <alignment horizontal="right" vertical="center" wrapText="1"/>
    </xf>
    <xf numFmtId="0" fontId="56" fillId="26" borderId="9" xfId="0" applyFont="1" applyFill="1" applyBorder="1" applyAlignment="1">
      <alignment horizontal="right" vertical="center" wrapText="1"/>
    </xf>
    <xf numFmtId="0" fontId="28" fillId="0" borderId="0" xfId="0" applyFont="1" applyFill="1" applyBorder="1" applyAlignment="1">
      <alignment horizontal="left" vertical="center" indent="1"/>
    </xf>
    <xf numFmtId="0" fontId="29" fillId="0" borderId="0" xfId="0" applyFont="1" applyFill="1" applyBorder="1" applyAlignment="1">
      <alignment horizontal="left" vertical="center" indent="1"/>
    </xf>
    <xf numFmtId="0" fontId="29" fillId="0" borderId="0" xfId="0" applyFont="1" applyAlignment="1">
      <alignment horizontal="left" vertical="center" indent="1"/>
    </xf>
    <xf numFmtId="0" fontId="24" fillId="0" borderId="0" xfId="0" applyFont="1" applyAlignment="1">
      <alignment horizontal="left" vertical="center" indent="1"/>
    </xf>
    <xf numFmtId="0" fontId="0" fillId="23" borderId="0" xfId="0" applyFill="1"/>
    <xf numFmtId="0" fontId="28" fillId="23" borderId="0" xfId="0" applyFont="1" applyFill="1" applyBorder="1"/>
    <xf numFmtId="0" fontId="57" fillId="23" borderId="0" xfId="54" applyFont="1" applyFill="1" applyBorder="1" applyAlignment="1">
      <alignment vertical="center"/>
    </xf>
    <xf numFmtId="0" fontId="58" fillId="23" borderId="0" xfId="54" applyFont="1" applyFill="1" applyBorder="1" applyAlignment="1">
      <alignment vertical="center" wrapText="1"/>
    </xf>
    <xf numFmtId="0" fontId="58" fillId="23" borderId="0" xfId="54" applyFont="1" applyFill="1" applyBorder="1" applyAlignment="1">
      <alignment horizontal="right" vertical="center" wrapText="1"/>
    </xf>
    <xf numFmtId="0" fontId="28" fillId="23" borderId="0" xfId="0" applyFont="1" applyFill="1"/>
    <xf numFmtId="0" fontId="39" fillId="23" borderId="0" xfId="46">
      <alignment horizontal="left" vertical="center" indent="2"/>
    </xf>
    <xf numFmtId="0" fontId="39" fillId="23" borderId="0" xfId="46" applyAlignment="1">
      <alignment horizontal="left" vertical="center" indent="14"/>
    </xf>
    <xf numFmtId="0" fontId="39" fillId="23" borderId="0" xfId="0" applyFont="1" applyFill="1" applyBorder="1" applyAlignment="1">
      <alignment horizontal="center" vertical="center" wrapText="1"/>
    </xf>
    <xf numFmtId="1" fontId="53" fillId="23" borderId="0" xfId="0" applyNumberFormat="1" applyFont="1" applyFill="1" applyBorder="1" applyAlignment="1">
      <alignment horizontal="center" vertical="center" wrapText="1"/>
    </xf>
    <xf numFmtId="1" fontId="54" fillId="23" borderId="0" xfId="0" applyNumberFormat="1" applyFont="1" applyFill="1" applyBorder="1" applyAlignment="1">
      <alignment horizontal="center" vertical="center" wrapText="1"/>
    </xf>
    <xf numFmtId="1" fontId="44" fillId="0" borderId="11" xfId="0" applyNumberFormat="1" applyFont="1" applyFill="1" applyBorder="1" applyAlignment="1">
      <alignment horizontal="right" vertical="center" wrapText="1"/>
    </xf>
    <xf numFmtId="1" fontId="44" fillId="0" borderId="11" xfId="0" applyNumberFormat="1" applyFont="1" applyFill="1" applyBorder="1" applyAlignment="1">
      <alignment vertical="center" wrapText="1"/>
    </xf>
    <xf numFmtId="1" fontId="44" fillId="25" borderId="10" xfId="0" applyNumberFormat="1" applyFont="1" applyFill="1" applyBorder="1" applyAlignment="1">
      <alignment horizontal="right" vertical="center" wrapText="1"/>
    </xf>
    <xf numFmtId="1" fontId="44" fillId="25" borderId="10" xfId="0" applyNumberFormat="1" applyFont="1" applyFill="1" applyBorder="1" applyAlignment="1">
      <alignment vertical="center" wrapText="1"/>
    </xf>
    <xf numFmtId="1" fontId="44" fillId="0" borderId="10" xfId="0" applyNumberFormat="1" applyFont="1" applyFill="1" applyBorder="1" applyAlignment="1">
      <alignment horizontal="right" vertical="center" wrapText="1"/>
    </xf>
    <xf numFmtId="1" fontId="44" fillId="0" borderId="10" xfId="0" applyNumberFormat="1" applyFont="1" applyFill="1" applyBorder="1" applyAlignment="1">
      <alignment vertical="center" wrapText="1"/>
    </xf>
    <xf numFmtId="1" fontId="59" fillId="26" borderId="10" xfId="0" applyNumberFormat="1" applyFont="1" applyFill="1" applyBorder="1" applyAlignment="1">
      <alignment vertical="center" wrapText="1"/>
    </xf>
    <xf numFmtId="167" fontId="59" fillId="26" borderId="10" xfId="0" applyNumberFormat="1" applyFont="1" applyFill="1" applyBorder="1" applyAlignment="1">
      <alignment horizontal="center" vertical="center" wrapText="1"/>
    </xf>
    <xf numFmtId="3" fontId="31" fillId="23" borderId="0" xfId="0" applyNumberFormat="1" applyFont="1" applyFill="1" applyBorder="1" applyAlignment="1">
      <alignment horizontal="center" vertical="center" wrapText="1"/>
    </xf>
    <xf numFmtId="0" fontId="56" fillId="23" borderId="0" xfId="0" applyFont="1" applyFill="1" applyBorder="1" applyAlignment="1">
      <alignment horizontal="right" vertical="center" wrapText="1"/>
    </xf>
    <xf numFmtId="0" fontId="55" fillId="23" borderId="0" xfId="0" applyFont="1" applyFill="1" applyBorder="1" applyAlignment="1">
      <alignment horizontal="right" vertical="center" wrapText="1"/>
    </xf>
    <xf numFmtId="0" fontId="43" fillId="0" borderId="0" xfId="0" applyFont="1" applyFill="1" applyAlignment="1">
      <alignment horizontal="left"/>
    </xf>
    <xf numFmtId="0" fontId="50" fillId="0" borderId="0" xfId="0" applyFont="1" applyAlignment="1">
      <alignment horizontal="left" vertical="center" wrapText="1"/>
    </xf>
    <xf numFmtId="0" fontId="31" fillId="0" borderId="0" xfId="0" applyFont="1" applyFill="1" applyAlignment="1">
      <alignment horizontal="left" vertical="center" wrapText="1"/>
    </xf>
    <xf numFmtId="0" fontId="30" fillId="0" borderId="0" xfId="40" applyFont="1" applyAlignment="1">
      <alignment horizontal="left"/>
    </xf>
    <xf numFmtId="0" fontId="31" fillId="0" borderId="0" xfId="0" applyFont="1" applyFill="1" applyAlignment="1">
      <alignment horizontal="left"/>
    </xf>
    <xf numFmtId="0" fontId="43" fillId="0" borderId="0" xfId="0" applyFont="1" applyAlignment="1">
      <alignment horizontal="left"/>
    </xf>
    <xf numFmtId="0" fontId="32" fillId="0" borderId="0" xfId="0" applyFont="1" applyAlignment="1">
      <alignment horizontal="left" vertical="center" wrapText="1"/>
    </xf>
    <xf numFmtId="0" fontId="33" fillId="0" borderId="0" xfId="0" applyFont="1" applyAlignment="1">
      <alignment horizontal="left" vertical="center" wrapText="1"/>
    </xf>
    <xf numFmtId="0" fontId="43" fillId="0" borderId="0" xfId="0" applyFont="1" applyAlignment="1">
      <alignment horizontal="left" vertical="center"/>
    </xf>
    <xf numFmtId="0" fontId="75" fillId="23" borderId="0" xfId="46" applyFont="1">
      <alignment horizontal="left" vertical="center" indent="2"/>
    </xf>
    <xf numFmtId="0" fontId="74" fillId="23" borderId="0" xfId="0" applyFont="1" applyFill="1"/>
    <xf numFmtId="0" fontId="75" fillId="23" borderId="0" xfId="46" applyFont="1" applyAlignment="1">
      <alignment vertical="center"/>
    </xf>
    <xf numFmtId="0" fontId="50" fillId="0" borderId="0" xfId="0" applyFont="1" applyFill="1" applyAlignment="1">
      <alignment horizontal="left" vertical="center" wrapText="1"/>
    </xf>
    <xf numFmtId="0" fontId="75" fillId="23" borderId="0" xfId="46" applyFont="1" applyAlignment="1">
      <alignment horizontal="left" vertical="center" indent="13"/>
    </xf>
    <xf numFmtId="0" fontId="21" fillId="0" borderId="0" xfId="0" applyFont="1" applyFill="1" applyAlignment="1">
      <alignment horizontal="left" vertical="center" wrapText="1"/>
    </xf>
    <xf numFmtId="0" fontId="3" fillId="0" borderId="0" xfId="40" applyFont="1" applyAlignment="1">
      <alignment horizontal="left"/>
    </xf>
    <xf numFmtId="0" fontId="21" fillId="0" borderId="0" xfId="0" applyFont="1" applyFill="1" applyAlignment="1">
      <alignment horizontal="left"/>
    </xf>
    <xf numFmtId="0" fontId="0" fillId="0" borderId="0" xfId="0" applyFill="1" applyAlignment="1">
      <alignment horizontal="left"/>
    </xf>
    <xf numFmtId="0" fontId="22" fillId="0" borderId="0" xfId="0" applyFont="1" applyAlignment="1">
      <alignment horizontal="left" vertical="center" wrapText="1"/>
    </xf>
    <xf numFmtId="0" fontId="23" fillId="0" borderId="0" xfId="0" applyFont="1" applyAlignment="1">
      <alignment horizontal="left" vertical="center" wrapText="1"/>
    </xf>
    <xf numFmtId="0" fontId="41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61" fillId="0" borderId="0" xfId="0" applyFont="1" applyFill="1" applyAlignment="1">
      <alignment vertical="center" wrapText="1"/>
    </xf>
    <xf numFmtId="0" fontId="75" fillId="23" borderId="0" xfId="46" applyFont="1" applyAlignment="1">
      <alignment horizontal="left" vertical="center" indent="11"/>
    </xf>
    <xf numFmtId="0" fontId="25" fillId="0" borderId="12" xfId="31" applyFont="1" applyBorder="1" applyAlignment="1" applyProtection="1">
      <alignment horizontal="left" vertical="center" wrapText="1" indent="1"/>
    </xf>
    <xf numFmtId="0" fontId="25" fillId="0" borderId="13" xfId="31" applyFont="1" applyBorder="1" applyAlignment="1" applyProtection="1">
      <alignment horizontal="left" vertical="center" wrapText="1" indent="1"/>
    </xf>
    <xf numFmtId="0" fontId="25" fillId="0" borderId="14" xfId="31" applyFont="1" applyBorder="1" applyAlignment="1" applyProtection="1">
      <alignment horizontal="left" vertical="center" wrapText="1" indent="1"/>
    </xf>
    <xf numFmtId="0" fontId="60" fillId="29" borderId="15" xfId="0" applyFont="1" applyFill="1" applyBorder="1" applyAlignment="1">
      <alignment horizontal="center" vertical="center" wrapText="1"/>
    </xf>
    <xf numFmtId="0" fontId="60" fillId="29" borderId="0" xfId="0" applyFont="1" applyFill="1" applyBorder="1" applyAlignment="1">
      <alignment horizontal="center" vertical="center" wrapText="1"/>
    </xf>
    <xf numFmtId="0" fontId="44" fillId="28" borderId="15" xfId="0" applyFont="1" applyFill="1" applyBorder="1" applyAlignment="1">
      <alignment horizontal="center" vertical="center" wrapText="1"/>
    </xf>
    <xf numFmtId="0" fontId="44" fillId="28" borderId="0" xfId="0" applyFont="1" applyFill="1" applyBorder="1" applyAlignment="1">
      <alignment horizontal="center" vertical="center" wrapText="1"/>
    </xf>
    <xf numFmtId="0" fontId="25" fillId="0" borderId="12" xfId="31" applyFont="1" applyBorder="1" applyAlignment="1" applyProtection="1">
      <alignment horizontal="left" vertical="center" indent="1"/>
    </xf>
    <xf numFmtId="0" fontId="25" fillId="0" borderId="13" xfId="31" applyFont="1" applyBorder="1" applyAlignment="1" applyProtection="1">
      <alignment horizontal="left" vertical="center" indent="1"/>
    </xf>
    <xf numFmtId="0" fontId="25" fillId="0" borderId="14" xfId="31" applyFont="1" applyBorder="1" applyAlignment="1" applyProtection="1">
      <alignment horizontal="left" vertical="center" indent="1"/>
    </xf>
    <xf numFmtId="0" fontId="25" fillId="25" borderId="12" xfId="31" applyFont="1" applyFill="1" applyBorder="1" applyAlignment="1" applyProtection="1">
      <alignment horizontal="left" vertical="center" indent="1"/>
    </xf>
    <xf numFmtId="0" fontId="25" fillId="25" borderId="13" xfId="31" applyFont="1" applyFill="1" applyBorder="1" applyAlignment="1" applyProtection="1">
      <alignment horizontal="left" vertical="center" indent="1"/>
    </xf>
    <xf numFmtId="0" fontId="25" fillId="25" borderId="14" xfId="31" applyFont="1" applyFill="1" applyBorder="1" applyAlignment="1" applyProtection="1">
      <alignment horizontal="left" vertical="center" indent="1"/>
    </xf>
    <xf numFmtId="0" fontId="58" fillId="23" borderId="0" xfId="54" applyFont="1" applyFill="1" applyBorder="1" applyAlignment="1">
      <alignment horizontal="right" vertical="center" wrapText="1"/>
    </xf>
    <xf numFmtId="0" fontId="26" fillId="25" borderId="15" xfId="0" applyFont="1" applyFill="1" applyBorder="1" applyAlignment="1">
      <alignment horizontal="center" vertical="center" wrapText="1"/>
    </xf>
    <xf numFmtId="0" fontId="26" fillId="25" borderId="0" xfId="0" applyFont="1" applyFill="1" applyBorder="1" applyAlignment="1">
      <alignment horizontal="center" vertical="center" wrapText="1"/>
    </xf>
    <xf numFmtId="0" fontId="60" fillId="29" borderId="15" xfId="0" applyFont="1" applyFill="1" applyBorder="1" applyAlignment="1">
      <alignment horizontal="center" vertical="center"/>
    </xf>
    <xf numFmtId="0" fontId="60" fillId="29" borderId="0" xfId="0" applyFont="1" applyFill="1" applyBorder="1" applyAlignment="1">
      <alignment horizontal="center" vertical="center"/>
    </xf>
    <xf numFmtId="0" fontId="25" fillId="25" borderId="12" xfId="31" applyFont="1" applyFill="1" applyBorder="1" applyAlignment="1" applyProtection="1">
      <alignment horizontal="left" vertical="center" wrapText="1" indent="1"/>
    </xf>
    <xf numFmtId="0" fontId="25" fillId="25" borderId="13" xfId="31" applyFont="1" applyFill="1" applyBorder="1" applyAlignment="1" applyProtection="1">
      <alignment horizontal="left" vertical="center" wrapText="1" indent="1"/>
    </xf>
    <xf numFmtId="0" fontId="25" fillId="25" borderId="14" xfId="31" applyFont="1" applyFill="1" applyBorder="1" applyAlignment="1" applyProtection="1">
      <alignment horizontal="left" vertical="center" wrapText="1" indent="1"/>
    </xf>
    <xf numFmtId="0" fontId="62" fillId="27" borderId="0" xfId="31" applyFont="1" applyFill="1" applyBorder="1" applyAlignment="1" applyProtection="1">
      <alignment horizontal="center" vertical="center"/>
    </xf>
    <xf numFmtId="0" fontId="63" fillId="26" borderId="9" xfId="0" applyFont="1" applyFill="1" applyBorder="1" applyAlignment="1">
      <alignment horizontal="center" vertical="center"/>
    </xf>
    <xf numFmtId="0" fontId="28" fillId="0" borderId="0" xfId="0" applyFont="1" applyFill="1" applyBorder="1" applyAlignment="1">
      <alignment horizontal="left" vertical="center" indent="1"/>
    </xf>
    <xf numFmtId="0" fontId="61" fillId="0" borderId="0" xfId="0" applyFont="1" applyFill="1" applyAlignment="1">
      <alignment horizontal="left" vertical="center" wrapText="1" indent="1"/>
    </xf>
    <xf numFmtId="0" fontId="22" fillId="0" borderId="0" xfId="0" applyFont="1" applyAlignment="1">
      <alignment horizontal="left" vertical="center" wrapText="1" indent="1"/>
    </xf>
    <xf numFmtId="0" fontId="26" fillId="26" borderId="9" xfId="0" applyFont="1" applyFill="1" applyBorder="1" applyAlignment="1">
      <alignment horizontal="center" vertical="center"/>
    </xf>
    <xf numFmtId="0" fontId="35" fillId="0" borderId="0" xfId="0" applyFont="1" applyFill="1" applyBorder="1" applyAlignment="1">
      <alignment horizontal="left" vertical="center" wrapText="1" indent="1"/>
    </xf>
    <xf numFmtId="0" fontId="29" fillId="0" borderId="0" xfId="0" applyFont="1" applyFill="1" applyBorder="1" applyAlignment="1">
      <alignment horizontal="left" vertical="center" indent="1"/>
    </xf>
    <xf numFmtId="0" fontId="50" fillId="0" borderId="0" xfId="0" applyFont="1" applyFill="1" applyAlignment="1">
      <alignment horizontal="left" vertical="center" wrapText="1" indent="1"/>
    </xf>
    <xf numFmtId="0" fontId="32" fillId="0" borderId="0" xfId="0" applyFont="1" applyAlignment="1">
      <alignment horizontal="left" vertical="center" wrapText="1" indent="1"/>
    </xf>
    <xf numFmtId="0" fontId="34" fillId="29" borderId="9" xfId="0" applyFont="1" applyFill="1" applyBorder="1" applyAlignment="1">
      <alignment horizontal="center" vertical="center" wrapText="1"/>
    </xf>
    <xf numFmtId="0" fontId="26" fillId="26" borderId="10" xfId="0" applyFont="1" applyFill="1" applyBorder="1" applyAlignment="1">
      <alignment horizontal="center" vertical="center"/>
    </xf>
    <xf numFmtId="0" fontId="62" fillId="27" borderId="0" xfId="31" applyFont="1" applyFill="1" applyAlignment="1" applyProtection="1">
      <alignment horizontal="center" vertical="center"/>
    </xf>
    <xf numFmtId="0" fontId="29" fillId="0" borderId="0" xfId="0" applyFont="1" applyAlignment="1">
      <alignment horizontal="left" vertical="center" indent="1"/>
    </xf>
    <xf numFmtId="0" fontId="50" fillId="0" borderId="0" xfId="0" applyFont="1" applyAlignment="1">
      <alignment horizontal="left" vertical="center" wrapText="1"/>
    </xf>
    <xf numFmtId="0" fontId="32" fillId="0" borderId="0" xfId="0" applyFont="1" applyAlignment="1">
      <alignment horizontal="left" vertical="center" wrapText="1"/>
    </xf>
    <xf numFmtId="0" fontId="24" fillId="0" borderId="0" xfId="0" applyFont="1" applyAlignment="1">
      <alignment horizontal="left" vertical="center" indent="1"/>
    </xf>
    <xf numFmtId="0" fontId="75" fillId="23" borderId="0" xfId="46" applyFont="1" applyAlignment="1">
      <alignment horizontal="left" vertical="center" indent="4"/>
    </xf>
  </cellXfs>
  <cellStyles count="64">
    <cellStyle name="20% - Énfasis1" xfId="1"/>
    <cellStyle name="20% - Énfasis2" xfId="2"/>
    <cellStyle name="20% - Énfasis3" xfId="3"/>
    <cellStyle name="20% - Énfasis4" xfId="4"/>
    <cellStyle name="20% - Énfasis5" xfId="5"/>
    <cellStyle name="20% - Énfasis6" xfId="6"/>
    <cellStyle name="40% - Énfasis1" xfId="7"/>
    <cellStyle name="40% - Énfasis2" xfId="8"/>
    <cellStyle name="40% - Énfasis3" xfId="9"/>
    <cellStyle name="40% - Énfasis4" xfId="10"/>
    <cellStyle name="40% - Énfasis5" xfId="11"/>
    <cellStyle name="40% - Énfasis6" xfId="12"/>
    <cellStyle name="60% - Énfasis1" xfId="13"/>
    <cellStyle name="60% - Énfasis2" xfId="14"/>
    <cellStyle name="60% - Énfasis3" xfId="15"/>
    <cellStyle name="60% - Énfasis4" xfId="16"/>
    <cellStyle name="60% - Énfasis5" xfId="17"/>
    <cellStyle name="60% - Énfasis6" xfId="18"/>
    <cellStyle name="Advertencia" xfId="61" builtinId="11" hidden="1"/>
    <cellStyle name="Buena" xfId="19"/>
    <cellStyle name="Calcular" xfId="59" builtinId="22" hidden="1"/>
    <cellStyle name="Cálculo" xfId="20"/>
    <cellStyle name="Celda comprob." xfId="60" builtinId="23" hidden="1"/>
    <cellStyle name="Celda de comprobación" xfId="21"/>
    <cellStyle name="Celda vinculada" xfId="22"/>
    <cellStyle name="Correcto" xfId="58" builtinId="26" hidden="1"/>
    <cellStyle name="Encabez. 1" xfId="55" builtinId="16" hidden="1"/>
    <cellStyle name="Encabez. 2" xfId="56" builtinId="17" hidden="1"/>
    <cellStyle name="Encabezado 3" xfId="57" builtinId="18" hidden="1"/>
    <cellStyle name="Encabezado 4" xfId="23"/>
    <cellStyle name="Énfasis1" xfId="24"/>
    <cellStyle name="Énfasis2" xfId="25"/>
    <cellStyle name="Énfasis3" xfId="26"/>
    <cellStyle name="Énfasis4" xfId="27"/>
    <cellStyle name="Énfasis5" xfId="28"/>
    <cellStyle name="Énfasis6" xfId="29"/>
    <cellStyle name="Entrada" xfId="30"/>
    <cellStyle name="Explicación" xfId="63" builtinId="53" hidden="1"/>
    <cellStyle name="Hipervínculo" xfId="31" builtinId="8"/>
    <cellStyle name="Incorrecto" xfId="32"/>
    <cellStyle name="Millares [0] 2" xfId="33"/>
    <cellStyle name="Millares [0] 3" xfId="34"/>
    <cellStyle name="Millares 2" xfId="35"/>
    <cellStyle name="Millares 3" xfId="36"/>
    <cellStyle name="Millares 4" xfId="37"/>
    <cellStyle name="Normal" xfId="0" builtinId="0"/>
    <cellStyle name="Normal 2" xfId="38"/>
    <cellStyle name="Normal 3" xfId="39"/>
    <cellStyle name="Normal 4" xfId="40"/>
    <cellStyle name="Nota" xfId="62" builtinId="10" hidden="1"/>
    <cellStyle name="Notas" xfId="41"/>
    <cellStyle name="Porcentual" xfId="42" builtinId="5"/>
    <cellStyle name="Porcentual 2" xfId="43"/>
    <cellStyle name="Porcentual 3" xfId="44"/>
    <cellStyle name="Porcentual 4" xfId="45"/>
    <cellStyle name="Prev" xfId="46"/>
    <cellStyle name="Salida" xfId="47"/>
    <cellStyle name="Texto de advertencia" xfId="48"/>
    <cellStyle name="Texto explicativo" xfId="49"/>
    <cellStyle name="Título" xfId="50"/>
    <cellStyle name="Título 1" xfId="51"/>
    <cellStyle name="Título 2" xfId="52"/>
    <cellStyle name="Título 3" xfId="53"/>
    <cellStyle name="Titulo CAF" xfId="5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theme" Target="theme/theme1.xml"/><Relationship Id="rId8" Type="http://schemas.openxmlformats.org/officeDocument/2006/relationships/styles" Target="styles.xml"/><Relationship Id="rId9" Type="http://schemas.openxmlformats.org/officeDocument/2006/relationships/sharedStrings" Target="sharedStrings.xml"/><Relationship Id="rId10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9"/>
    </mc:Choice>
    <mc:Fallback>
      <c:style val="19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2866735464171"/>
          <c:y val="0.0839330183727034"/>
          <c:w val="0.859281437125748"/>
          <c:h val="0.720670391061452"/>
        </c:manualLayout>
      </c:layout>
      <c:lineChart>
        <c:grouping val="standard"/>
        <c:varyColors val="0"/>
        <c:ser>
          <c:idx val="0"/>
          <c:order val="0"/>
          <c:tx>
            <c:strRef>
              <c:f>'G1'!$L$10</c:f>
              <c:strCache>
                <c:ptCount val="1"/>
                <c:pt idx="0">
                  <c:v>Mañana</c:v>
                </c:pt>
              </c:strCache>
            </c:strRef>
          </c:tx>
          <c:spPr>
            <a:ln w="28575" cmpd="sng">
              <a:solidFill>
                <a:srgbClr val="48AA43"/>
              </a:solidFill>
              <a:prstDash val="solid"/>
            </a:ln>
          </c:spPr>
          <c:marker>
            <c:symbol val="none"/>
          </c:marker>
          <c:dLbls>
            <c:dLbl>
              <c:idx val="0"/>
              <c:layout>
                <c:manualLayout>
                  <c:x val="-0.024"/>
                  <c:y val="-0.0459770114942528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delete val="1"/>
            </c:dLbl>
            <c:dLbl>
              <c:idx val="2"/>
              <c:delete val="1"/>
            </c:dLbl>
            <c:dLbl>
              <c:idx val="3"/>
              <c:delete val="1"/>
            </c:dLbl>
            <c:dLbl>
              <c:idx val="4"/>
              <c:delete val="1"/>
            </c:dLbl>
            <c:dLbl>
              <c:idx val="5"/>
              <c:delete val="1"/>
            </c:dLbl>
            <c:dLbl>
              <c:idx val="6"/>
              <c:delete val="1"/>
            </c:dLbl>
            <c:dLbl>
              <c:idx val="7"/>
              <c:delete val="1"/>
            </c:dLbl>
            <c:dLbl>
              <c:idx val="8"/>
              <c:delete val="1"/>
            </c:dLbl>
            <c:dLbl>
              <c:idx val="9"/>
              <c:delete val="1"/>
            </c:dLbl>
            <c:dLbl>
              <c:idx val="10"/>
              <c:delete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'G1'!$K$11:$K$24</c:f>
              <c:strCache>
                <c:ptCount val="12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</c:strCache>
            </c:strRef>
          </c:cat>
          <c:val>
            <c:numRef>
              <c:f>'G1'!$L$11:$L$24</c:f>
              <c:numCache>
                <c:formatCode>0</c:formatCode>
                <c:ptCount val="14"/>
                <c:pt idx="0">
                  <c:v>65.0</c:v>
                </c:pt>
                <c:pt idx="1">
                  <c:v>66.0</c:v>
                </c:pt>
                <c:pt idx="2">
                  <c:v>66.0</c:v>
                </c:pt>
                <c:pt idx="3">
                  <c:v>71.0</c:v>
                </c:pt>
                <c:pt idx="4">
                  <c:v>85.0</c:v>
                </c:pt>
                <c:pt idx="5">
                  <c:v>70.0</c:v>
                </c:pt>
                <c:pt idx="6">
                  <c:v>62.33333333333334</c:v>
                </c:pt>
                <c:pt idx="7">
                  <c:v>73.0</c:v>
                </c:pt>
                <c:pt idx="8">
                  <c:v>77.0</c:v>
                </c:pt>
                <c:pt idx="9">
                  <c:v>86.0</c:v>
                </c:pt>
                <c:pt idx="10">
                  <c:v>89.0</c:v>
                </c:pt>
                <c:pt idx="11">
                  <c:v>102.0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'G1'!$M$10</c:f>
              <c:strCache>
                <c:ptCount val="1"/>
                <c:pt idx="0">
                  <c:v>Tarde </c:v>
                </c:pt>
              </c:strCache>
            </c:strRef>
          </c:tx>
          <c:spPr>
            <a:ln w="28575" cmpd="sng">
              <a:solidFill>
                <a:srgbClr val="FFAE00"/>
              </a:solidFill>
              <a:prstDash val="solid"/>
            </a:ln>
          </c:spPr>
          <c:marker>
            <c:symbol val="none"/>
          </c:marker>
          <c:dLbls>
            <c:dLbl>
              <c:idx val="0"/>
              <c:layout>
                <c:manualLayout>
                  <c:x val="-0.0219881496848822"/>
                  <c:y val="-0.0394014574993768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delete val="1"/>
            </c:dLbl>
            <c:dLbl>
              <c:idx val="2"/>
              <c:delete val="1"/>
            </c:dLbl>
            <c:dLbl>
              <c:idx val="3"/>
              <c:delete val="1"/>
            </c:dLbl>
            <c:dLbl>
              <c:idx val="4"/>
              <c:delete val="1"/>
            </c:dLbl>
            <c:dLbl>
              <c:idx val="5"/>
              <c:delete val="1"/>
            </c:dLbl>
            <c:dLbl>
              <c:idx val="6"/>
              <c:delete val="1"/>
            </c:dLbl>
            <c:dLbl>
              <c:idx val="7"/>
              <c:delete val="1"/>
            </c:dLbl>
            <c:dLbl>
              <c:idx val="8"/>
              <c:delete val="1"/>
            </c:dLbl>
            <c:dLbl>
              <c:idx val="9"/>
              <c:delete val="1"/>
            </c:dLbl>
            <c:dLbl>
              <c:idx val="10"/>
              <c:delete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'G1'!$K$11:$K$24</c:f>
              <c:strCache>
                <c:ptCount val="12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</c:strCache>
            </c:strRef>
          </c:cat>
          <c:val>
            <c:numRef>
              <c:f>'G1'!$M$11:$M$24</c:f>
              <c:numCache>
                <c:formatCode>0</c:formatCode>
                <c:ptCount val="14"/>
                <c:pt idx="0">
                  <c:v>108.0</c:v>
                </c:pt>
                <c:pt idx="1">
                  <c:v>103.0</c:v>
                </c:pt>
                <c:pt idx="2">
                  <c:v>114.0</c:v>
                </c:pt>
                <c:pt idx="3">
                  <c:v>117.0</c:v>
                </c:pt>
                <c:pt idx="4">
                  <c:v>115.0</c:v>
                </c:pt>
                <c:pt idx="5">
                  <c:v>108.0</c:v>
                </c:pt>
                <c:pt idx="6">
                  <c:v>100.1666666666667</c:v>
                </c:pt>
                <c:pt idx="7">
                  <c:v>113.5833333333333</c:v>
                </c:pt>
                <c:pt idx="8">
                  <c:v>116.0</c:v>
                </c:pt>
                <c:pt idx="9">
                  <c:v>114.0</c:v>
                </c:pt>
                <c:pt idx="10">
                  <c:v>129.0</c:v>
                </c:pt>
                <c:pt idx="11">
                  <c:v>128.0</c:v>
                </c:pt>
                <c:pt idx="13" formatCode="General">
                  <c:v>0.0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130014664"/>
        <c:axId val="-2147157272"/>
      </c:lineChart>
      <c:catAx>
        <c:axId val="-2130014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C7C7C7"/>
            </a:solidFill>
            <a:prstDash val="solid"/>
          </a:ln>
        </c:spPr>
        <c:txPr>
          <a:bodyPr rot="1980000" vert="horz"/>
          <a:lstStyle/>
          <a:p>
            <a:pPr>
              <a:defRPr sz="800" b="1" i="0" u="none" strike="noStrike" baseline="0">
                <a:solidFill>
                  <a:srgbClr val="155E89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-2147157272"/>
        <c:crosses val="autoZero"/>
        <c:auto val="1"/>
        <c:lblAlgn val="ctr"/>
        <c:lblOffset val="100"/>
        <c:noMultiLvlLbl val="0"/>
      </c:catAx>
      <c:valAx>
        <c:axId val="-2147157272"/>
        <c:scaling>
          <c:orientation val="minMax"/>
        </c:scaling>
        <c:delete val="0"/>
        <c:axPos val="l"/>
        <c:majorGridlines>
          <c:spPr>
            <a:ln w="9525" cmpd="sng">
              <a:solidFill>
                <a:srgbClr val="C7C7C7"/>
              </a:solidFill>
              <a:prstDash val="dash"/>
            </a:ln>
          </c:spPr>
        </c:majorGridlines>
        <c:numFmt formatCode="0" sourceLinked="1"/>
        <c:majorTickMark val="out"/>
        <c:minorTickMark val="none"/>
        <c:tickLblPos val="nextTo"/>
        <c:spPr>
          <a:ln w="3175">
            <a:solidFill>
              <a:srgbClr val="C7C7C7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-2130014664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304854182275689"/>
          <c:y val="0.909447559055118"/>
          <c:w val="0.341747268126493"/>
          <c:h val="0.0748029396325459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1" i="0" u="none" strike="noStrike" baseline="0">
              <a:solidFill>
                <a:srgbClr val="000000"/>
              </a:solidFill>
              <a:latin typeface="Roboto Regular"/>
              <a:ea typeface="Arial"/>
              <a:cs typeface="Roboto Regular"/>
            </a:defRPr>
          </a:pPr>
          <a:endParaRPr lang="es-E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1.0" l="0.75" r="0.75" t="1.0" header="0.0" footer="0.0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9"/>
    </mc:Choice>
    <mc:Fallback>
      <c:style val="19"/>
    </mc:Fallback>
  </mc:AlternateContent>
  <c:chart>
    <c:autoTitleDeleted val="0"/>
    <c:plotArea>
      <c:layout>
        <c:manualLayout>
          <c:layoutTarget val="inner"/>
          <c:xMode val="edge"/>
          <c:yMode val="edge"/>
          <c:x val="0.0918220946915351"/>
          <c:y val="0.0234375"/>
          <c:w val="0.885222381635581"/>
          <c:h val="0.68229166666666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'G2'!$L$9:$L$10</c:f>
              <c:strCache>
                <c:ptCount val="1"/>
                <c:pt idx="0">
                  <c:v>Longitud (km) Metro</c:v>
                </c:pt>
              </c:strCache>
            </c:strRef>
          </c:tx>
          <c:spPr>
            <a:solidFill>
              <a:srgbClr val="FFAE00"/>
            </a:solidFill>
            <a:ln w="25400">
              <a:noFill/>
            </a:ln>
          </c:spPr>
          <c:invertIfNegative val="0"/>
          <c:cat>
            <c:strRef>
              <c:f>'G2'!$K$11:$K$26</c:f>
              <c:strCache>
                <c:ptCount val="16"/>
                <c:pt idx="0">
                  <c:v>Belo Horizonte</c:v>
                </c:pt>
                <c:pt idx="1">
                  <c:v>Bogotá</c:v>
                </c:pt>
                <c:pt idx="2">
                  <c:v>Buenos Aires</c:v>
                </c:pt>
                <c:pt idx="3">
                  <c:v>Caracas</c:v>
                </c:pt>
                <c:pt idx="4">
                  <c:v>Ciudad de México</c:v>
                </c:pt>
                <c:pt idx="5">
                  <c:v>Curitiba</c:v>
                </c:pt>
                <c:pt idx="6">
                  <c:v>Guadalajara</c:v>
                </c:pt>
                <c:pt idx="7">
                  <c:v>León</c:v>
                </c:pt>
                <c:pt idx="8">
                  <c:v>Lima</c:v>
                </c:pt>
                <c:pt idx="9">
                  <c:v>Montevideo</c:v>
                </c:pt>
                <c:pt idx="10">
                  <c:v>Porto Alegre</c:v>
                </c:pt>
                <c:pt idx="11">
                  <c:v>Río de Janeiro</c:v>
                </c:pt>
                <c:pt idx="12">
                  <c:v>San José</c:v>
                </c:pt>
                <c:pt idx="13">
                  <c:v>Santiago</c:v>
                </c:pt>
                <c:pt idx="14">
                  <c:v>São Paulo</c:v>
                </c:pt>
                <c:pt idx="15">
                  <c:v>Total </c:v>
                </c:pt>
              </c:strCache>
            </c:strRef>
          </c:cat>
          <c:val>
            <c:numRef>
              <c:f>'G2'!$L$11:$L$26</c:f>
              <c:numCache>
                <c:formatCode>General</c:formatCode>
                <c:ptCount val="16"/>
                <c:pt idx="2">
                  <c:v>47.7</c:v>
                </c:pt>
                <c:pt idx="3">
                  <c:v>63.6</c:v>
                </c:pt>
                <c:pt idx="4">
                  <c:v>200.0</c:v>
                </c:pt>
                <c:pt idx="11">
                  <c:v>42.0</c:v>
                </c:pt>
                <c:pt idx="13">
                  <c:v>85.0</c:v>
                </c:pt>
                <c:pt idx="14">
                  <c:v>61.3</c:v>
                </c:pt>
                <c:pt idx="15">
                  <c:v>499.6</c:v>
                </c:pt>
              </c:numCache>
            </c:numRef>
          </c:val>
        </c:ser>
        <c:ser>
          <c:idx val="1"/>
          <c:order val="1"/>
          <c:tx>
            <c:strRef>
              <c:f>'G2'!$M$9:$M$10</c:f>
              <c:strCache>
                <c:ptCount val="1"/>
                <c:pt idx="0">
                  <c:v>Longitud (km) Ferrocarril</c:v>
                </c:pt>
              </c:strCache>
            </c:strRef>
          </c:tx>
          <c:spPr>
            <a:solidFill>
              <a:srgbClr val="48AA43"/>
            </a:solidFill>
            <a:ln w="25400">
              <a:noFill/>
            </a:ln>
          </c:spPr>
          <c:invertIfNegative val="0"/>
          <c:cat>
            <c:strRef>
              <c:f>'G2'!$K$11:$K$26</c:f>
              <c:strCache>
                <c:ptCount val="16"/>
                <c:pt idx="0">
                  <c:v>Belo Horizonte</c:v>
                </c:pt>
                <c:pt idx="1">
                  <c:v>Bogotá</c:v>
                </c:pt>
                <c:pt idx="2">
                  <c:v>Buenos Aires</c:v>
                </c:pt>
                <c:pt idx="3">
                  <c:v>Caracas</c:v>
                </c:pt>
                <c:pt idx="4">
                  <c:v>Ciudad de México</c:v>
                </c:pt>
                <c:pt idx="5">
                  <c:v>Curitiba</c:v>
                </c:pt>
                <c:pt idx="6">
                  <c:v>Guadalajara</c:v>
                </c:pt>
                <c:pt idx="7">
                  <c:v>León</c:v>
                </c:pt>
                <c:pt idx="8">
                  <c:v>Lima</c:v>
                </c:pt>
                <c:pt idx="9">
                  <c:v>Montevideo</c:v>
                </c:pt>
                <c:pt idx="10">
                  <c:v>Porto Alegre</c:v>
                </c:pt>
                <c:pt idx="11">
                  <c:v>Río de Janeiro</c:v>
                </c:pt>
                <c:pt idx="12">
                  <c:v>San José</c:v>
                </c:pt>
                <c:pt idx="13">
                  <c:v>Santiago</c:v>
                </c:pt>
                <c:pt idx="14">
                  <c:v>São Paulo</c:v>
                </c:pt>
                <c:pt idx="15">
                  <c:v>Total </c:v>
                </c:pt>
              </c:strCache>
            </c:strRef>
          </c:cat>
          <c:val>
            <c:numRef>
              <c:f>'G2'!$M$11:$M$26</c:f>
              <c:numCache>
                <c:formatCode>General</c:formatCode>
                <c:ptCount val="16"/>
                <c:pt idx="0">
                  <c:v>28.1</c:v>
                </c:pt>
                <c:pt idx="2">
                  <c:v>835.4</c:v>
                </c:pt>
                <c:pt idx="4">
                  <c:v>30.0</c:v>
                </c:pt>
                <c:pt idx="6">
                  <c:v>17.0</c:v>
                </c:pt>
                <c:pt idx="9">
                  <c:v>15.0</c:v>
                </c:pt>
                <c:pt idx="10">
                  <c:v>33.8</c:v>
                </c:pt>
                <c:pt idx="11">
                  <c:v>236.0</c:v>
                </c:pt>
                <c:pt idx="12">
                  <c:v>5.0</c:v>
                </c:pt>
                <c:pt idx="14">
                  <c:v>257.2</c:v>
                </c:pt>
                <c:pt idx="15">
                  <c:v>1457.5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129969864"/>
        <c:axId val="-2129966568"/>
      </c:barChart>
      <c:catAx>
        <c:axId val="-2129969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 cmpd="sng">
            <a:solidFill>
              <a:srgbClr val="C7C7C7"/>
            </a:solidFill>
            <a:prstDash val="solid"/>
          </a:ln>
        </c:spPr>
        <c:txPr>
          <a:bodyPr rot="-5400000" vert="horz"/>
          <a:lstStyle/>
          <a:p>
            <a:pPr>
              <a:defRPr sz="900" b="0" i="0" u="none" strike="noStrike" baseline="0">
                <a:solidFill>
                  <a:srgbClr val="155E89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-2129966568"/>
        <c:crosses val="autoZero"/>
        <c:auto val="1"/>
        <c:lblAlgn val="ctr"/>
        <c:lblOffset val="100"/>
        <c:noMultiLvlLbl val="0"/>
      </c:catAx>
      <c:valAx>
        <c:axId val="-2129966568"/>
        <c:scaling>
          <c:orientation val="minMax"/>
        </c:scaling>
        <c:delete val="0"/>
        <c:axPos val="l"/>
        <c:majorGridlines>
          <c:spPr>
            <a:ln w="3175" cmpd="sng">
              <a:solidFill>
                <a:srgbClr val="C7C7C7"/>
              </a:solidFill>
              <a:prstDash val="dash"/>
            </a:ln>
          </c:spPr>
        </c:majorGridlines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Longitud de rieles (km)</a:t>
                </a:r>
              </a:p>
            </c:rich>
          </c:tx>
          <c:layout>
            <c:manualLayout>
              <c:xMode val="edge"/>
              <c:yMode val="edge"/>
              <c:x val="0.00606450635978195"/>
              <c:y val="0.11196271191747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 cmpd="sng">
            <a:solidFill>
              <a:srgbClr val="C7C7C7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-2129969864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37192968448874"/>
          <c:y val="0.900000782705343"/>
          <c:w val="0.496491107317879"/>
          <c:h val="0.092592633177314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1" i="0" u="none" strike="noStrike" baseline="0">
              <a:solidFill>
                <a:srgbClr val="000000"/>
              </a:solidFill>
              <a:latin typeface="Roboto Regular"/>
              <a:ea typeface="Arial"/>
              <a:cs typeface="Roboto Regular"/>
            </a:defRPr>
          </a:pPr>
          <a:endParaRPr lang="es-E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1.0" l="0.75" r="0.75" t="1.0" header="0.0" footer="0.0"/>
    <c:pageSetup orientation="portrait" horizontalDpi="-4" verticalDpi="-4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Relationship Id="rId2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165100</xdr:rowOff>
    </xdr:from>
    <xdr:to>
      <xdr:col>3</xdr:col>
      <xdr:colOff>546100</xdr:colOff>
      <xdr:row>2</xdr:row>
      <xdr:rowOff>215900</xdr:rowOff>
    </xdr:to>
    <xdr:pic>
      <xdr:nvPicPr>
        <xdr:cNvPr id="31771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7900" y="546100"/>
          <a:ext cx="25019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63500</xdr:colOff>
      <xdr:row>0</xdr:row>
      <xdr:rowOff>355600</xdr:rowOff>
    </xdr:from>
    <xdr:to>
      <xdr:col>2</xdr:col>
      <xdr:colOff>622300</xdr:colOff>
      <xdr:row>2</xdr:row>
      <xdr:rowOff>25400</xdr:rowOff>
    </xdr:to>
    <xdr:pic>
      <xdr:nvPicPr>
        <xdr:cNvPr id="5144" name="2 Imagen"/>
        <xdr:cNvPicPr preferRelativeResize="0"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9000" y="355600"/>
          <a:ext cx="24511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927100</xdr:colOff>
      <xdr:row>1</xdr:row>
      <xdr:rowOff>0</xdr:rowOff>
    </xdr:from>
    <xdr:to>
      <xdr:col>2</xdr:col>
      <xdr:colOff>101600</xdr:colOff>
      <xdr:row>2</xdr:row>
      <xdr:rowOff>50800</xdr:rowOff>
    </xdr:to>
    <xdr:pic>
      <xdr:nvPicPr>
        <xdr:cNvPr id="6165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7100" y="381000"/>
          <a:ext cx="25019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927100</xdr:colOff>
      <xdr:row>1</xdr:row>
      <xdr:rowOff>0</xdr:rowOff>
    </xdr:from>
    <xdr:to>
      <xdr:col>2</xdr:col>
      <xdr:colOff>50800</xdr:colOff>
      <xdr:row>2</xdr:row>
      <xdr:rowOff>50800</xdr:rowOff>
    </xdr:to>
    <xdr:pic>
      <xdr:nvPicPr>
        <xdr:cNvPr id="4116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8500" y="381000"/>
          <a:ext cx="24511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558800</xdr:colOff>
      <xdr:row>7</xdr:row>
      <xdr:rowOff>12700</xdr:rowOff>
    </xdr:from>
    <xdr:to>
      <xdr:col>7</xdr:col>
      <xdr:colOff>787400</xdr:colOff>
      <xdr:row>19</xdr:row>
      <xdr:rowOff>50800</xdr:rowOff>
    </xdr:to>
    <xdr:graphicFrame macro="">
      <xdr:nvGraphicFramePr>
        <xdr:cNvPr id="1164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927100</xdr:colOff>
      <xdr:row>1</xdr:row>
      <xdr:rowOff>0</xdr:rowOff>
    </xdr:from>
    <xdr:to>
      <xdr:col>3</xdr:col>
      <xdr:colOff>419100</xdr:colOff>
      <xdr:row>2</xdr:row>
      <xdr:rowOff>50800</xdr:rowOff>
    </xdr:to>
    <xdr:pic>
      <xdr:nvPicPr>
        <xdr:cNvPr id="1165" name="2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7100" y="381000"/>
          <a:ext cx="24257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203200</xdr:colOff>
      <xdr:row>7</xdr:row>
      <xdr:rowOff>190500</xdr:rowOff>
    </xdr:from>
    <xdr:to>
      <xdr:col>8</xdr:col>
      <xdr:colOff>622300</xdr:colOff>
      <xdr:row>24</xdr:row>
      <xdr:rowOff>101600</xdr:rowOff>
    </xdr:to>
    <xdr:graphicFrame macro="">
      <xdr:nvGraphicFramePr>
        <xdr:cNvPr id="3219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927100</xdr:colOff>
      <xdr:row>1</xdr:row>
      <xdr:rowOff>0</xdr:rowOff>
    </xdr:from>
    <xdr:to>
      <xdr:col>3</xdr:col>
      <xdr:colOff>419100</xdr:colOff>
      <xdr:row>2</xdr:row>
      <xdr:rowOff>50800</xdr:rowOff>
    </xdr:to>
    <xdr:pic>
      <xdr:nvPicPr>
        <xdr:cNvPr id="3220" name="2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7100" y="381000"/>
          <a:ext cx="24257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Relationship Id="rId2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Relationship Id="rId2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Relationship Id="rId2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Relationship Id="rId2" Type="http://schemas.openxmlformats.org/officeDocument/2006/relationships/vmlDrawing" Target="../drawings/vmlDrawing5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Relationship Id="rId2" Type="http://schemas.openxmlformats.org/officeDocument/2006/relationships/vmlDrawing" Target="../drawings/vmlDrawing6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M20"/>
  <sheetViews>
    <sheetView showGridLines="0" tabSelected="1" workbookViewId="0"/>
  </sheetViews>
  <sheetFormatPr baseColWidth="10" defaultColWidth="12.83203125" defaultRowHeight="31" customHeight="1" x14ac:dyDescent="0"/>
  <cols>
    <col min="1" max="2" width="12.83203125" style="8"/>
    <col min="3" max="3" width="12.83203125" style="8" customWidth="1"/>
    <col min="4" max="8" width="12.83203125" style="8"/>
    <col min="9" max="9" width="14.6640625" style="8" customWidth="1"/>
    <col min="10" max="16384" width="12.83203125" style="8"/>
  </cols>
  <sheetData>
    <row r="1" spans="2:13" s="81" customFormat="1" ht="30.75" customHeight="1"/>
    <row r="2" spans="2:13" s="81" customFormat="1" ht="62" customHeight="1">
      <c r="B2" s="82"/>
      <c r="D2" s="84"/>
      <c r="E2" s="84"/>
      <c r="F2" s="82"/>
      <c r="G2" s="140" t="s">
        <v>101</v>
      </c>
      <c r="H2" s="140"/>
      <c r="I2" s="140"/>
    </row>
    <row r="3" spans="2:13" s="81" customFormat="1" ht="30.75" customHeight="1">
      <c r="B3" s="82"/>
      <c r="C3" s="82"/>
      <c r="D3" s="82"/>
      <c r="E3" s="82"/>
      <c r="J3" s="83"/>
      <c r="K3" s="83"/>
      <c r="L3" s="83"/>
      <c r="M3" s="83"/>
    </row>
    <row r="4" spans="2:13" ht="31" customHeight="1">
      <c r="B4" s="7"/>
      <c r="C4" s="7"/>
      <c r="D4" s="7"/>
      <c r="E4" s="7"/>
    </row>
    <row r="5" spans="2:13" ht="40" customHeight="1">
      <c r="B5" s="31" t="s">
        <v>81</v>
      </c>
      <c r="C5" s="141" t="s">
        <v>67</v>
      </c>
      <c r="D5" s="142"/>
      <c r="E5" s="142"/>
      <c r="F5" s="142"/>
      <c r="G5" s="142"/>
      <c r="H5" s="142"/>
      <c r="I5" s="142"/>
    </row>
    <row r="6" spans="2:13" ht="31" customHeight="1">
      <c r="B6" s="9"/>
      <c r="C6" s="7"/>
      <c r="E6" s="7"/>
    </row>
    <row r="7" spans="2:13" ht="40" customHeight="1">
      <c r="B7" s="143" t="s">
        <v>77</v>
      </c>
      <c r="C7" s="144"/>
      <c r="D7" s="144"/>
      <c r="E7" s="144"/>
      <c r="F7" s="144"/>
      <c r="G7" s="144"/>
      <c r="H7" s="144"/>
      <c r="I7" s="144"/>
    </row>
    <row r="8" spans="2:13" ht="31" customHeight="1">
      <c r="B8" s="31" t="s">
        <v>79</v>
      </c>
      <c r="C8" s="132" t="s">
        <v>64</v>
      </c>
      <c r="D8" s="133"/>
      <c r="E8" s="133"/>
      <c r="F8" s="133"/>
      <c r="G8" s="133"/>
      <c r="H8" s="133"/>
      <c r="I8" s="133"/>
    </row>
    <row r="9" spans="2:13" ht="31" customHeight="1">
      <c r="B9" s="16">
        <v>1</v>
      </c>
      <c r="C9" s="127" t="s">
        <v>68</v>
      </c>
      <c r="D9" s="128"/>
      <c r="E9" s="128"/>
      <c r="F9" s="128"/>
      <c r="G9" s="128"/>
      <c r="H9" s="128"/>
      <c r="I9" s="129"/>
    </row>
    <row r="10" spans="2:13" ht="31" customHeight="1">
      <c r="B10" s="17">
        <v>2</v>
      </c>
      <c r="C10" s="145" t="s">
        <v>75</v>
      </c>
      <c r="D10" s="146"/>
      <c r="E10" s="146"/>
      <c r="F10" s="146"/>
      <c r="G10" s="146"/>
      <c r="H10" s="146"/>
      <c r="I10" s="147"/>
    </row>
    <row r="11" spans="2:13" ht="31" customHeight="1">
      <c r="B11" s="16">
        <v>3</v>
      </c>
      <c r="C11" s="127" t="s">
        <v>71</v>
      </c>
      <c r="D11" s="128"/>
      <c r="E11" s="128"/>
      <c r="F11" s="128"/>
      <c r="G11" s="128"/>
      <c r="H11" s="128"/>
      <c r="I11" s="129"/>
    </row>
    <row r="12" spans="2:13" ht="31" customHeight="1">
      <c r="B12" s="12"/>
      <c r="C12" s="14"/>
      <c r="E12" s="7"/>
    </row>
    <row r="13" spans="2:13" ht="40" customHeight="1">
      <c r="B13" s="130" t="s">
        <v>78</v>
      </c>
      <c r="C13" s="131"/>
      <c r="D13" s="131"/>
      <c r="E13" s="131"/>
      <c r="F13" s="131"/>
      <c r="G13" s="131"/>
      <c r="H13" s="131"/>
      <c r="I13" s="131"/>
    </row>
    <row r="14" spans="2:13" ht="31" customHeight="1">
      <c r="B14" s="31" t="s">
        <v>79</v>
      </c>
      <c r="C14" s="132" t="s">
        <v>64</v>
      </c>
      <c r="D14" s="133"/>
      <c r="E14" s="133"/>
      <c r="F14" s="133"/>
      <c r="G14" s="133"/>
      <c r="H14" s="133"/>
      <c r="I14" s="133"/>
    </row>
    <row r="15" spans="2:13" ht="31" customHeight="1">
      <c r="B15" s="18" t="s">
        <v>65</v>
      </c>
      <c r="C15" s="134" t="s">
        <v>80</v>
      </c>
      <c r="D15" s="135"/>
      <c r="E15" s="135"/>
      <c r="F15" s="135"/>
      <c r="G15" s="135"/>
      <c r="H15" s="135"/>
      <c r="I15" s="136"/>
    </row>
    <row r="16" spans="2:13" ht="31" customHeight="1">
      <c r="B16" s="19" t="s">
        <v>66</v>
      </c>
      <c r="C16" s="137" t="s">
        <v>82</v>
      </c>
      <c r="D16" s="138"/>
      <c r="E16" s="138"/>
      <c r="F16" s="138"/>
      <c r="G16" s="138"/>
      <c r="H16" s="138"/>
      <c r="I16" s="139"/>
    </row>
    <row r="17" spans="2:5" ht="31" customHeight="1">
      <c r="B17" s="7"/>
      <c r="C17" s="11"/>
      <c r="D17" s="15"/>
      <c r="E17" s="7"/>
    </row>
    <row r="18" spans="2:5" ht="31" customHeight="1">
      <c r="B18" s="7"/>
      <c r="C18" s="7"/>
      <c r="D18" s="13"/>
      <c r="E18" s="7"/>
    </row>
    <row r="19" spans="2:5" ht="31" customHeight="1">
      <c r="B19" s="7"/>
      <c r="C19" s="7"/>
      <c r="D19" s="7"/>
      <c r="E19" s="7"/>
    </row>
    <row r="20" spans="2:5" ht="31" customHeight="1">
      <c r="B20" s="7"/>
      <c r="C20" s="7"/>
      <c r="D20" s="7"/>
      <c r="E20" s="7"/>
    </row>
  </sheetData>
  <mergeCells count="11">
    <mergeCell ref="C10:I10"/>
    <mergeCell ref="G2:I2"/>
    <mergeCell ref="C5:I5"/>
    <mergeCell ref="B7:I7"/>
    <mergeCell ref="C8:I8"/>
    <mergeCell ref="C9:I9"/>
    <mergeCell ref="C11:I11"/>
    <mergeCell ref="B13:I13"/>
    <mergeCell ref="C14:I14"/>
    <mergeCell ref="C15:I15"/>
    <mergeCell ref="C16:I16"/>
  </mergeCells>
  <phoneticPr fontId="0" type="noConversion"/>
  <hyperlinks>
    <hyperlink ref="C9" location="'1'!A1" display="Cuadro Nº 1: Oferta de vías y de intersecciones con semáforo. Año 2007"/>
    <hyperlink ref="C10" location="'2'!A1" display="Cuadro Nº 2: Prioridad para transporte colectivo*. En kilómetros. Año 2007"/>
    <hyperlink ref="C11" location="'3'!A1" display="Cuadro Nº 3: Características de los corredores con prioridad para transporte colectivo. Año 2007"/>
    <hyperlink ref="C15" location="'G1'!A1" display="Gráfico Nº 1: Congestión del tránsito en São Paulo. En kilómetros. Año 2006"/>
    <hyperlink ref="C16" location="'G2'!A1" display="Gráfico Nº 3: Longitud de las redes de ferrocarriles y metro. En kilómetros. Año 2007"/>
  </hyperlinks>
  <pageMargins left="0.70000000000000007" right="0.70000000000000007" top="1.34" bottom="0.75000000000000011" header="0.30000000000000004" footer="0.30000000000000004"/>
  <pageSetup paperSize="9" scale="90" pageOrder="overThenDown" orientation="landscape" horizontalDpi="300" verticalDpi="300"/>
  <headerFooter>
    <oddHeader>&amp;L&amp;"Calibri,Normal"&amp;K000000&amp;G&amp;R&amp;"Roboto Medium,Normal"&amp;K155E89Observatorio de Movilidad Urbana</oddHeader>
  </headerFooter>
  <drawing r:id="rId1"/>
  <legacyDrawingHF r:id="rId2"/>
  <extLst>
    <ext xmlns:mx="http://schemas.microsoft.com/office/mac/excel/2008/main" uri="{64002731-A6B0-56B0-2670-7721B7C09600}">
      <mx:PLV Mode="0" OnePage="0" WScale="10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AD34"/>
  <sheetViews>
    <sheetView showGridLines="0" workbookViewId="0"/>
  </sheetViews>
  <sheetFormatPr baseColWidth="10" defaultRowHeight="30" customHeight="1" x14ac:dyDescent="0"/>
  <cols>
    <col min="1" max="1" width="12.83203125" style="1" customWidth="1"/>
    <col min="2" max="2" width="24.83203125" style="1" customWidth="1"/>
    <col min="3" max="3" width="18.5" style="1" customWidth="1"/>
    <col min="4" max="4" width="20.83203125" style="1" customWidth="1"/>
    <col min="5" max="5" width="29.33203125" style="1" customWidth="1"/>
    <col min="6" max="6" width="38.33203125" style="1" customWidth="1"/>
    <col min="7" max="16384" width="10.83203125" style="1"/>
  </cols>
  <sheetData>
    <row r="1" spans="1:30" s="81" customFormat="1" ht="30.75" customHeight="1"/>
    <row r="2" spans="1:30" s="81" customFormat="1" ht="62" customHeight="1">
      <c r="A2" s="82"/>
      <c r="B2" s="82"/>
      <c r="C2" s="82"/>
      <c r="D2" s="82"/>
      <c r="F2" s="85" t="s">
        <v>101</v>
      </c>
      <c r="G2" s="84"/>
    </row>
    <row r="3" spans="1:30" s="81" customFormat="1" ht="30.75" customHeight="1">
      <c r="A3" s="82"/>
      <c r="B3" s="82"/>
      <c r="C3" s="82"/>
      <c r="H3" s="83"/>
      <c r="I3" s="83"/>
      <c r="J3" s="83"/>
      <c r="K3" s="83"/>
    </row>
    <row r="4" spans="1:30" customFormat="1" ht="31" customHeight="1">
      <c r="T4" s="2"/>
      <c r="U4" s="2"/>
    </row>
    <row r="5" spans="1:30" s="120" customFormat="1" ht="60" customHeight="1">
      <c r="B5" s="151" t="s">
        <v>67</v>
      </c>
      <c r="C5" s="151"/>
      <c r="D5" s="151"/>
      <c r="E5" s="151"/>
      <c r="F5" s="151"/>
      <c r="G5" s="125"/>
      <c r="H5" s="117"/>
      <c r="I5" s="117"/>
      <c r="J5" s="117"/>
      <c r="K5" s="117"/>
      <c r="L5" s="117"/>
      <c r="M5" s="117"/>
      <c r="N5" s="117"/>
      <c r="O5" s="117"/>
      <c r="P5" s="117"/>
      <c r="Q5" s="117"/>
      <c r="R5" s="117"/>
      <c r="S5" s="117"/>
      <c r="T5" s="118"/>
      <c r="U5" s="118"/>
      <c r="V5" s="117"/>
      <c r="W5" s="117"/>
      <c r="X5" s="117"/>
      <c r="Y5" s="117"/>
      <c r="Z5" s="117"/>
      <c r="AA5" s="119"/>
      <c r="AB5" s="119"/>
      <c r="AC5" s="119"/>
    </row>
    <row r="6" spans="1:30" s="124" customFormat="1" ht="30" customHeight="1">
      <c r="B6" s="152" t="s">
        <v>98</v>
      </c>
      <c r="C6" s="152"/>
      <c r="D6" s="152"/>
      <c r="E6" s="152"/>
      <c r="F6" s="152"/>
      <c r="G6" s="3"/>
      <c r="H6" s="121"/>
      <c r="I6" s="121"/>
      <c r="J6" s="121"/>
      <c r="K6" s="121"/>
      <c r="L6" s="121"/>
      <c r="M6" s="121"/>
      <c r="N6" s="121"/>
      <c r="O6" s="121"/>
      <c r="P6" s="122"/>
      <c r="Q6" s="122"/>
      <c r="R6" s="122"/>
      <c r="S6" s="122"/>
      <c r="T6" s="118"/>
      <c r="U6" s="118"/>
      <c r="V6" s="122"/>
      <c r="W6" s="122"/>
      <c r="X6" s="122"/>
      <c r="Y6" s="122"/>
      <c r="Z6" s="122"/>
      <c r="AA6" s="123"/>
      <c r="AB6" s="123"/>
      <c r="AC6" s="123"/>
      <c r="AD6" s="123"/>
    </row>
    <row r="7" spans="1:30" ht="30" customHeight="1">
      <c r="F7" s="28" t="s">
        <v>83</v>
      </c>
    </row>
    <row r="8" spans="1:30" ht="50" customHeight="1">
      <c r="A8" s="6"/>
      <c r="B8" s="55" t="s">
        <v>49</v>
      </c>
      <c r="C8" s="55" t="s">
        <v>63</v>
      </c>
      <c r="D8" s="55" t="s">
        <v>72</v>
      </c>
      <c r="E8" s="55" t="s">
        <v>50</v>
      </c>
      <c r="F8" s="55" t="s">
        <v>84</v>
      </c>
      <c r="G8" s="6"/>
      <c r="H8" s="6"/>
      <c r="I8" s="6"/>
      <c r="J8" s="4"/>
    </row>
    <row r="9" spans="1:30" ht="30" customHeight="1">
      <c r="A9" s="6"/>
      <c r="B9" s="26" t="s">
        <v>0</v>
      </c>
      <c r="C9" s="26" t="s">
        <v>54</v>
      </c>
      <c r="D9" s="20">
        <v>11370.15</v>
      </c>
      <c r="E9" s="20">
        <v>1173</v>
      </c>
      <c r="F9" s="21">
        <f>+E9/D9</f>
        <v>0.10316486589886677</v>
      </c>
      <c r="G9" s="6"/>
      <c r="H9" s="6"/>
      <c r="I9" s="6"/>
      <c r="J9" s="4"/>
    </row>
    <row r="10" spans="1:30" ht="30" customHeight="1">
      <c r="A10" s="6"/>
      <c r="B10" s="27" t="s">
        <v>1</v>
      </c>
      <c r="C10" s="27" t="s">
        <v>55</v>
      </c>
      <c r="D10" s="22">
        <v>7749.18</v>
      </c>
      <c r="E10" s="22">
        <v>1123</v>
      </c>
      <c r="F10" s="23">
        <f t="shared" ref="F10:F25" si="0">+E10/D10</f>
        <v>0.14491855912496548</v>
      </c>
      <c r="G10" s="6"/>
      <c r="H10" s="6"/>
      <c r="I10" s="6"/>
      <c r="J10" s="4"/>
    </row>
    <row r="11" spans="1:30" ht="30" customHeight="1">
      <c r="A11" s="6"/>
      <c r="B11" s="26" t="s">
        <v>2</v>
      </c>
      <c r="C11" s="26" t="s">
        <v>56</v>
      </c>
      <c r="D11" s="20">
        <v>44993.677000000003</v>
      </c>
      <c r="E11" s="20">
        <v>7200</v>
      </c>
      <c r="F11" s="21">
        <f t="shared" si="0"/>
        <v>0.16002248493716126</v>
      </c>
      <c r="G11" s="6"/>
      <c r="H11" s="6"/>
      <c r="I11" s="6"/>
      <c r="J11" s="4"/>
    </row>
    <row r="12" spans="1:30" ht="30" customHeight="1">
      <c r="A12" s="6"/>
      <c r="B12" s="27" t="s">
        <v>3</v>
      </c>
      <c r="C12" s="27" t="s">
        <v>57</v>
      </c>
      <c r="D12" s="22">
        <v>2758</v>
      </c>
      <c r="E12" s="22">
        <v>496</v>
      </c>
      <c r="F12" s="23">
        <f t="shared" si="0"/>
        <v>0.1798404641044235</v>
      </c>
      <c r="G12" s="6"/>
      <c r="H12" s="6"/>
      <c r="I12" s="6"/>
      <c r="J12" s="4"/>
    </row>
    <row r="13" spans="1:30" ht="30" customHeight="1">
      <c r="A13" s="6"/>
      <c r="B13" s="26" t="s">
        <v>4</v>
      </c>
      <c r="C13" s="26" t="s">
        <v>58</v>
      </c>
      <c r="D13" s="20">
        <v>63725.760000000002</v>
      </c>
      <c r="E13" s="20">
        <v>3056</v>
      </c>
      <c r="F13" s="21">
        <f t="shared" si="0"/>
        <v>4.7955489271528498E-2</v>
      </c>
      <c r="G13" s="6"/>
      <c r="H13" s="6"/>
      <c r="I13" s="6"/>
      <c r="J13" s="4"/>
    </row>
    <row r="14" spans="1:30" ht="30" customHeight="1">
      <c r="A14" s="6"/>
      <c r="B14" s="27" t="s">
        <v>5</v>
      </c>
      <c r="C14" s="27" t="s">
        <v>54</v>
      </c>
      <c r="D14" s="22">
        <v>6676.68</v>
      </c>
      <c r="E14" s="22">
        <v>1116</v>
      </c>
      <c r="F14" s="23">
        <f t="shared" si="0"/>
        <v>0.16714894228868238</v>
      </c>
      <c r="G14" s="6"/>
      <c r="H14" s="6"/>
      <c r="I14" s="6"/>
      <c r="J14" s="4"/>
    </row>
    <row r="15" spans="1:30" ht="30" customHeight="1">
      <c r="A15" s="6"/>
      <c r="B15" s="26" t="s">
        <v>6</v>
      </c>
      <c r="C15" s="26" t="s">
        <v>58</v>
      </c>
      <c r="D15" s="20">
        <v>11045</v>
      </c>
      <c r="E15" s="20">
        <v>1300</v>
      </c>
      <c r="F15" s="21">
        <f t="shared" si="0"/>
        <v>0.11770031688546853</v>
      </c>
      <c r="G15" s="6"/>
      <c r="H15" s="6"/>
      <c r="I15" s="6"/>
      <c r="J15" s="4"/>
    </row>
    <row r="16" spans="1:30" ht="30" customHeight="1">
      <c r="A16" s="6"/>
      <c r="B16" s="27" t="s">
        <v>7</v>
      </c>
      <c r="C16" s="27" t="s">
        <v>58</v>
      </c>
      <c r="D16" s="22">
        <v>2646.67</v>
      </c>
      <c r="E16" s="22">
        <v>442</v>
      </c>
      <c r="F16" s="23">
        <f t="shared" si="0"/>
        <v>0.16700230856132423</v>
      </c>
      <c r="G16" s="6"/>
      <c r="H16" s="6"/>
      <c r="I16" s="6"/>
      <c r="J16" s="4"/>
    </row>
    <row r="17" spans="1:10" ht="30" customHeight="1">
      <c r="A17" s="6"/>
      <c r="B17" s="26" t="s">
        <v>8</v>
      </c>
      <c r="C17" s="26" t="s">
        <v>59</v>
      </c>
      <c r="D17" s="20">
        <v>12355.389390140093</v>
      </c>
      <c r="E17" s="20">
        <v>996</v>
      </c>
      <c r="F17" s="21">
        <f t="shared" si="0"/>
        <v>8.0612594921114555E-2</v>
      </c>
      <c r="G17" s="6"/>
      <c r="H17" s="6"/>
      <c r="I17" s="6"/>
      <c r="J17" s="4"/>
    </row>
    <row r="18" spans="1:10" ht="30" customHeight="1">
      <c r="A18" s="6"/>
      <c r="B18" s="27" t="s">
        <v>9</v>
      </c>
      <c r="C18" s="27" t="s">
        <v>60</v>
      </c>
      <c r="D18" s="22">
        <v>3011</v>
      </c>
      <c r="E18" s="22">
        <v>500</v>
      </c>
      <c r="F18" s="23">
        <f t="shared" si="0"/>
        <v>0.16605778811026237</v>
      </c>
      <c r="G18" s="6"/>
      <c r="H18" s="6"/>
      <c r="I18" s="6"/>
      <c r="J18" s="4"/>
    </row>
    <row r="19" spans="1:10" ht="30" customHeight="1">
      <c r="A19" s="6"/>
      <c r="B19" s="26" t="s">
        <v>10</v>
      </c>
      <c r="C19" s="26" t="s">
        <v>54</v>
      </c>
      <c r="D19" s="20">
        <v>9903.07</v>
      </c>
      <c r="E19" s="20">
        <v>1301</v>
      </c>
      <c r="F19" s="21">
        <f t="shared" si="0"/>
        <v>0.13137340238936007</v>
      </c>
      <c r="G19" s="6"/>
      <c r="H19" s="6"/>
      <c r="I19" s="6"/>
      <c r="J19" s="4"/>
    </row>
    <row r="20" spans="1:10" ht="30" customHeight="1">
      <c r="A20" s="6"/>
      <c r="B20" s="27" t="s">
        <v>11</v>
      </c>
      <c r="C20" s="27" t="s">
        <v>54</v>
      </c>
      <c r="D20" s="22">
        <v>15371.208791208792</v>
      </c>
      <c r="E20" s="22">
        <v>3683</v>
      </c>
      <c r="F20" s="23">
        <f t="shared" si="0"/>
        <v>0.2396037975950471</v>
      </c>
      <c r="G20" s="6"/>
      <c r="H20" s="6"/>
      <c r="I20" s="6"/>
      <c r="J20" s="4"/>
    </row>
    <row r="21" spans="1:10" ht="30" customHeight="1">
      <c r="A21" s="6"/>
      <c r="B21" s="26" t="s">
        <v>12</v>
      </c>
      <c r="C21" s="26" t="s">
        <v>61</v>
      </c>
      <c r="D21" s="20">
        <v>4437</v>
      </c>
      <c r="E21" s="20">
        <v>415</v>
      </c>
      <c r="F21" s="21">
        <f t="shared" si="0"/>
        <v>9.3531665539779124E-2</v>
      </c>
      <c r="G21" s="6"/>
      <c r="H21" s="6"/>
      <c r="I21" s="6"/>
      <c r="J21" s="4"/>
    </row>
    <row r="22" spans="1:10" ht="30" customHeight="1">
      <c r="A22" s="6"/>
      <c r="B22" s="27" t="s">
        <v>13</v>
      </c>
      <c r="C22" s="27" t="s">
        <v>62</v>
      </c>
      <c r="D22" s="22">
        <v>11396.159823526274</v>
      </c>
      <c r="E22" s="22">
        <v>2200</v>
      </c>
      <c r="F22" s="23">
        <f t="shared" si="0"/>
        <v>0.19304748565023738</v>
      </c>
      <c r="G22" s="6"/>
      <c r="H22" s="6"/>
      <c r="I22" s="6"/>
      <c r="J22" s="4"/>
    </row>
    <row r="23" spans="1:10" ht="30" customHeight="1">
      <c r="A23" s="6"/>
      <c r="B23" s="26" t="s">
        <v>14</v>
      </c>
      <c r="C23" s="26" t="s">
        <v>54</v>
      </c>
      <c r="D23" s="20">
        <v>37727.778021978018</v>
      </c>
      <c r="E23" s="20">
        <v>7562</v>
      </c>
      <c r="F23" s="21">
        <f t="shared" si="0"/>
        <v>0.20043586970838348</v>
      </c>
      <c r="G23" s="6"/>
      <c r="H23" s="6"/>
      <c r="I23" s="6"/>
      <c r="J23" s="4"/>
    </row>
    <row r="24" spans="1:10" ht="30" customHeight="1">
      <c r="A24" s="6"/>
      <c r="B24" s="149" t="s">
        <v>15</v>
      </c>
      <c r="C24" s="149"/>
      <c r="D24" s="24">
        <f>SUM(D9:D23)</f>
        <v>245166.72302685323</v>
      </c>
      <c r="E24" s="24">
        <f>+SUM(E9:E23)</f>
        <v>32563</v>
      </c>
      <c r="F24" s="25">
        <f t="shared" si="0"/>
        <v>0.13281981990856631</v>
      </c>
      <c r="G24" s="6"/>
      <c r="H24" s="6"/>
      <c r="I24" s="6"/>
      <c r="J24" s="4"/>
    </row>
    <row r="25" spans="1:10" ht="30" customHeight="1">
      <c r="A25" s="6"/>
      <c r="B25" s="149" t="s">
        <v>51</v>
      </c>
      <c r="C25" s="149"/>
      <c r="D25" s="24">
        <f>+AVERAGE(D9:D23)</f>
        <v>16344.448201790216</v>
      </c>
      <c r="E25" s="24">
        <f>+AVERAGE(E9:E23)</f>
        <v>2170.8666666666668</v>
      </c>
      <c r="F25" s="25">
        <f t="shared" si="0"/>
        <v>0.13281981990856631</v>
      </c>
      <c r="G25" s="6"/>
      <c r="H25" s="6"/>
      <c r="I25" s="6"/>
      <c r="J25" s="4"/>
    </row>
    <row r="26" spans="1:10" ht="30" customHeight="1">
      <c r="A26" s="6"/>
      <c r="C26" s="6"/>
      <c r="D26" s="6"/>
      <c r="E26" s="6"/>
      <c r="F26" s="6"/>
      <c r="G26" s="6"/>
      <c r="H26" s="6"/>
      <c r="I26" s="6"/>
      <c r="J26" s="4"/>
    </row>
    <row r="27" spans="1:10" ht="30" customHeight="1">
      <c r="A27" s="6"/>
      <c r="B27" s="150" t="s">
        <v>99</v>
      </c>
      <c r="C27" s="150"/>
      <c r="D27" s="150"/>
      <c r="E27" s="150"/>
      <c r="F27" s="150"/>
      <c r="G27" s="6"/>
      <c r="H27" s="6"/>
      <c r="I27" s="6"/>
      <c r="J27" s="4"/>
    </row>
    <row r="28" spans="1:10" ht="30" customHeight="1">
      <c r="A28" s="6"/>
      <c r="B28" s="77"/>
      <c r="C28" s="77"/>
      <c r="D28" s="77"/>
      <c r="E28" s="77"/>
      <c r="F28" s="77"/>
      <c r="G28" s="6"/>
      <c r="H28" s="6"/>
      <c r="I28" s="6"/>
      <c r="J28" s="4"/>
    </row>
    <row r="29" spans="1:10" s="113" customFormat="1" ht="30.75" customHeight="1">
      <c r="B29" s="112" t="s">
        <v>97</v>
      </c>
      <c r="F29" s="126" t="s">
        <v>100</v>
      </c>
    </row>
    <row r="30" spans="1:10" ht="30" customHeight="1">
      <c r="A30" s="6"/>
      <c r="C30" s="6"/>
      <c r="D30" s="6"/>
      <c r="E30" s="6"/>
      <c r="F30" s="6"/>
      <c r="G30" s="6"/>
      <c r="H30" s="6"/>
      <c r="I30" s="6"/>
      <c r="J30" s="4"/>
    </row>
    <row r="31" spans="1:10" ht="50" customHeight="1">
      <c r="B31" s="29"/>
      <c r="C31" s="30"/>
      <c r="D31" s="148" t="s">
        <v>69</v>
      </c>
      <c r="E31" s="148"/>
      <c r="F31" s="30"/>
      <c r="G31" s="6"/>
      <c r="H31" s="6"/>
      <c r="I31" s="6"/>
      <c r="J31" s="4"/>
    </row>
    <row r="32" spans="1:10" ht="30" customHeight="1">
      <c r="A32" s="6"/>
      <c r="B32" s="6"/>
      <c r="C32" s="6"/>
      <c r="D32" s="6"/>
      <c r="E32" s="6"/>
      <c r="F32" s="6"/>
      <c r="G32" s="6"/>
      <c r="H32" s="6"/>
      <c r="I32" s="6"/>
      <c r="J32" s="4"/>
    </row>
    <row r="33" spans="1:9" ht="30" customHeight="1">
      <c r="A33" s="5"/>
      <c r="B33" s="5"/>
      <c r="C33" s="5"/>
      <c r="D33" s="5"/>
      <c r="E33" s="5"/>
      <c r="F33" s="5"/>
      <c r="G33" s="5"/>
      <c r="H33" s="5"/>
      <c r="I33" s="5"/>
    </row>
    <row r="34" spans="1:9" ht="30" customHeight="1">
      <c r="A34" s="5"/>
      <c r="B34" s="5"/>
      <c r="C34" s="5"/>
      <c r="D34" s="5"/>
      <c r="E34" s="5"/>
      <c r="F34" s="5"/>
      <c r="G34" s="5"/>
      <c r="H34" s="5"/>
      <c r="I34" s="5"/>
    </row>
  </sheetData>
  <mergeCells count="6">
    <mergeCell ref="D31:E31"/>
    <mergeCell ref="B25:C25"/>
    <mergeCell ref="B24:C24"/>
    <mergeCell ref="B27:F27"/>
    <mergeCell ref="B5:F5"/>
    <mergeCell ref="B6:F6"/>
  </mergeCells>
  <phoneticPr fontId="20" type="noConversion"/>
  <hyperlinks>
    <hyperlink ref="D31" location="Índice!A1" display="Volver al índice"/>
    <hyperlink ref="F29" location="'2'!A1" display="Siguiente   "/>
    <hyperlink ref="B29" location="Índice!A1" display="  Atrás "/>
  </hyperlinks>
  <pageMargins left="0.70000000000000007" right="0.70000000000000007" top="1.34" bottom="0.75000000000000011" header="0.30000000000000004" footer="0.30000000000000004"/>
  <pageSetup paperSize="9" scale="55" pageOrder="overThenDown" orientation="landscape" horizontalDpi="300" verticalDpi="300"/>
  <headerFooter>
    <oddHeader>&amp;L&amp;"Calibri,Normal"&amp;K000000&amp;G&amp;R&amp;"Roboto Medium,Normal"&amp;K155E89Observatorio de Movilidad Urbana</oddHeader>
  </headerFooter>
  <drawing r:id="rId1"/>
  <legacyDrawingHF r:id="rId2"/>
  <extLst>
    <ext xmlns:mx="http://schemas.microsoft.com/office/mac/excel/2008/main" uri="{64002731-A6B0-56B0-2670-7721B7C09600}">
      <mx:PLV Mode="0" OnePage="0" WScale="10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AE37"/>
  <sheetViews>
    <sheetView showGridLines="0" workbookViewId="0"/>
  </sheetViews>
  <sheetFormatPr baseColWidth="10" defaultColWidth="9.1640625" defaultRowHeight="31" customHeight="1" x14ac:dyDescent="0"/>
  <cols>
    <col min="1" max="1" width="12.83203125" style="8" customWidth="1"/>
    <col min="2" max="2" width="30.83203125" style="8" customWidth="1"/>
    <col min="3" max="3" width="25.1640625" style="8" customWidth="1"/>
    <col min="4" max="4" width="45.1640625" style="8" customWidth="1"/>
    <col min="5" max="6" width="12.83203125" style="8" customWidth="1"/>
    <col min="7" max="16384" width="9.1640625" style="8"/>
  </cols>
  <sheetData>
    <row r="1" spans="1:31" s="81" customFormat="1" ht="30.75" customHeight="1"/>
    <row r="2" spans="1:31" s="81" customFormat="1" ht="62" customHeight="1">
      <c r="A2" s="82"/>
      <c r="B2" s="82"/>
      <c r="C2" s="82"/>
      <c r="D2" s="85" t="s">
        <v>101</v>
      </c>
      <c r="G2" s="84"/>
    </row>
    <row r="3" spans="1:31" s="81" customFormat="1" ht="30.75" customHeight="1">
      <c r="A3" s="82"/>
      <c r="B3" s="82"/>
      <c r="C3" s="82"/>
      <c r="H3" s="83"/>
      <c r="I3" s="83"/>
      <c r="J3" s="83"/>
      <c r="K3" s="83"/>
    </row>
    <row r="4" spans="1:31" ht="31" customHeight="1">
      <c r="U4" s="34"/>
      <c r="V4" s="34"/>
    </row>
    <row r="5" spans="1:31" s="103" customFormat="1" ht="60" customHeight="1">
      <c r="B5" s="156" t="s">
        <v>67</v>
      </c>
      <c r="C5" s="156"/>
      <c r="D5" s="156"/>
      <c r="E5" s="115"/>
      <c r="F5" s="105"/>
      <c r="G5" s="105"/>
      <c r="H5" s="105"/>
      <c r="I5" s="105"/>
      <c r="J5" s="105"/>
      <c r="K5" s="105"/>
      <c r="L5" s="105"/>
      <c r="M5" s="105"/>
      <c r="N5" s="105"/>
      <c r="O5" s="105"/>
      <c r="P5" s="105"/>
      <c r="Q5" s="105"/>
      <c r="R5" s="105"/>
      <c r="S5" s="105"/>
      <c r="T5" s="105"/>
      <c r="U5" s="106"/>
      <c r="V5" s="106"/>
      <c r="W5" s="105"/>
      <c r="X5" s="105"/>
      <c r="Y5" s="105"/>
      <c r="Z5" s="105"/>
      <c r="AA5" s="105"/>
      <c r="AB5" s="107"/>
      <c r="AC5" s="107"/>
      <c r="AD5" s="107"/>
    </row>
    <row r="6" spans="1:31" s="108" customFormat="1" ht="31" customHeight="1">
      <c r="B6" s="157" t="s">
        <v>95</v>
      </c>
      <c r="C6" s="157"/>
      <c r="D6" s="157"/>
      <c r="E6" s="36"/>
      <c r="F6" s="36"/>
      <c r="G6" s="109"/>
      <c r="H6" s="109"/>
      <c r="I6" s="109"/>
      <c r="J6" s="109"/>
      <c r="K6" s="109"/>
      <c r="L6" s="109"/>
      <c r="M6" s="109"/>
      <c r="N6" s="109"/>
      <c r="O6" s="109"/>
      <c r="P6" s="109"/>
      <c r="Q6" s="110"/>
      <c r="R6" s="110"/>
      <c r="S6" s="110"/>
      <c r="T6" s="110"/>
      <c r="U6" s="106"/>
      <c r="V6" s="106"/>
      <c r="W6" s="110"/>
      <c r="X6" s="110"/>
      <c r="Y6" s="110"/>
      <c r="Z6" s="110"/>
      <c r="AA6" s="110"/>
      <c r="AB6" s="111"/>
      <c r="AC6" s="111"/>
      <c r="AD6" s="111"/>
      <c r="AE6" s="111"/>
    </row>
    <row r="7" spans="1:31" ht="31" customHeight="1">
      <c r="B7" s="37"/>
    </row>
    <row r="8" spans="1:31" s="41" customFormat="1" ht="50" customHeight="1">
      <c r="A8" s="40"/>
      <c r="B8" s="56" t="s">
        <v>49</v>
      </c>
      <c r="C8" s="56" t="s">
        <v>63</v>
      </c>
      <c r="D8" s="56" t="s">
        <v>73</v>
      </c>
      <c r="E8" s="40"/>
      <c r="F8" s="40"/>
    </row>
    <row r="9" spans="1:31" ht="31" customHeight="1">
      <c r="A9" s="38"/>
      <c r="B9" s="45" t="s">
        <v>0</v>
      </c>
      <c r="C9" s="45" t="s">
        <v>54</v>
      </c>
      <c r="D9" s="42">
        <v>28</v>
      </c>
      <c r="E9" s="38"/>
      <c r="F9" s="38"/>
    </row>
    <row r="10" spans="1:31" ht="31" customHeight="1">
      <c r="A10" s="38"/>
      <c r="B10" s="46" t="s">
        <v>1</v>
      </c>
      <c r="C10" s="46" t="s">
        <v>55</v>
      </c>
      <c r="D10" s="47">
        <v>84.7</v>
      </c>
      <c r="E10" s="38"/>
      <c r="F10" s="38"/>
    </row>
    <row r="11" spans="1:31" ht="31" customHeight="1">
      <c r="A11" s="38"/>
      <c r="B11" s="45" t="s">
        <v>2</v>
      </c>
      <c r="C11" s="45" t="s">
        <v>56</v>
      </c>
      <c r="D11" s="42">
        <v>16</v>
      </c>
      <c r="E11" s="38"/>
      <c r="F11" s="38"/>
      <c r="G11" s="35"/>
    </row>
    <row r="12" spans="1:31" ht="31" customHeight="1">
      <c r="A12" s="38"/>
      <c r="B12" s="46" t="s">
        <v>3</v>
      </c>
      <c r="C12" s="46" t="s">
        <v>57</v>
      </c>
      <c r="D12" s="48">
        <v>0</v>
      </c>
      <c r="E12" s="38"/>
      <c r="F12" s="38"/>
      <c r="G12" s="35"/>
    </row>
    <row r="13" spans="1:31" ht="31" customHeight="1">
      <c r="A13" s="38"/>
      <c r="B13" s="45" t="s">
        <v>4</v>
      </c>
      <c r="C13" s="45" t="s">
        <v>58</v>
      </c>
      <c r="D13" s="42">
        <v>173.67</v>
      </c>
      <c r="E13" s="38"/>
      <c r="F13" s="38"/>
      <c r="G13" s="35"/>
    </row>
    <row r="14" spans="1:31" ht="31" customHeight="1">
      <c r="A14" s="38"/>
      <c r="B14" s="46" t="s">
        <v>5</v>
      </c>
      <c r="C14" s="46" t="s">
        <v>54</v>
      </c>
      <c r="D14" s="47">
        <v>72</v>
      </c>
      <c r="E14" s="38"/>
      <c r="F14" s="38"/>
      <c r="G14" s="35"/>
    </row>
    <row r="15" spans="1:31" ht="31" customHeight="1">
      <c r="A15" s="38"/>
      <c r="B15" s="45" t="s">
        <v>6</v>
      </c>
      <c r="C15" s="45" t="s">
        <v>58</v>
      </c>
      <c r="D15" s="43">
        <v>0</v>
      </c>
      <c r="E15" s="38"/>
      <c r="F15" s="38"/>
      <c r="G15" s="35"/>
    </row>
    <row r="16" spans="1:31" ht="31" customHeight="1">
      <c r="A16" s="38"/>
      <c r="B16" s="46" t="s">
        <v>7</v>
      </c>
      <c r="C16" s="46" t="s">
        <v>58</v>
      </c>
      <c r="D16" s="47">
        <v>15</v>
      </c>
      <c r="E16" s="38"/>
      <c r="F16" s="38"/>
      <c r="G16" s="35"/>
    </row>
    <row r="17" spans="1:7" ht="31" customHeight="1">
      <c r="A17" s="38"/>
      <c r="B17" s="45" t="s">
        <v>8</v>
      </c>
      <c r="C17" s="45" t="s">
        <v>59</v>
      </c>
      <c r="D17" s="42">
        <v>33.869999999999997</v>
      </c>
      <c r="E17" s="38"/>
      <c r="F17" s="38"/>
      <c r="G17" s="35"/>
    </row>
    <row r="18" spans="1:7" ht="31" customHeight="1">
      <c r="A18" s="38"/>
      <c r="B18" s="46" t="s">
        <v>9</v>
      </c>
      <c r="C18" s="46" t="s">
        <v>60</v>
      </c>
      <c r="D18" s="48">
        <v>0</v>
      </c>
      <c r="E18" s="38"/>
      <c r="F18" s="38"/>
    </row>
    <row r="19" spans="1:7" ht="31" customHeight="1">
      <c r="A19" s="38"/>
      <c r="B19" s="45" t="s">
        <v>10</v>
      </c>
      <c r="C19" s="45" t="s">
        <v>54</v>
      </c>
      <c r="D19" s="42">
        <v>42.5</v>
      </c>
      <c r="E19" s="38"/>
      <c r="F19" s="38"/>
    </row>
    <row r="20" spans="1:7" ht="31" customHeight="1">
      <c r="A20" s="38"/>
      <c r="B20" s="46" t="s">
        <v>11</v>
      </c>
      <c r="C20" s="46" t="s">
        <v>54</v>
      </c>
      <c r="D20" s="47">
        <v>24</v>
      </c>
      <c r="E20" s="38"/>
      <c r="F20" s="38"/>
    </row>
    <row r="21" spans="1:7" ht="31" customHeight="1">
      <c r="A21" s="38"/>
      <c r="B21" s="45" t="s">
        <v>12</v>
      </c>
      <c r="C21" s="45" t="s">
        <v>61</v>
      </c>
      <c r="D21" s="43">
        <v>0</v>
      </c>
      <c r="E21" s="38"/>
      <c r="F21" s="38"/>
    </row>
    <row r="22" spans="1:7" ht="31" customHeight="1">
      <c r="A22" s="38"/>
      <c r="B22" s="46" t="s">
        <v>13</v>
      </c>
      <c r="C22" s="46" t="s">
        <v>62</v>
      </c>
      <c r="D22" s="47">
        <v>112.59</v>
      </c>
      <c r="E22" s="38"/>
      <c r="F22" s="39"/>
    </row>
    <row r="23" spans="1:7" ht="31" customHeight="1">
      <c r="A23" s="38"/>
      <c r="B23" s="45" t="s">
        <v>14</v>
      </c>
      <c r="C23" s="45" t="s">
        <v>54</v>
      </c>
      <c r="D23" s="42">
        <v>301.32</v>
      </c>
      <c r="E23" s="38"/>
      <c r="F23" s="38"/>
    </row>
    <row r="24" spans="1:7" ht="31" customHeight="1">
      <c r="A24" s="38"/>
      <c r="B24" s="153" t="s">
        <v>15</v>
      </c>
      <c r="C24" s="153"/>
      <c r="D24" s="44">
        <f>+SUM(D9:D23)</f>
        <v>903.65000000000009</v>
      </c>
      <c r="E24" s="38"/>
      <c r="F24" s="38"/>
    </row>
    <row r="25" spans="1:7" ht="31" customHeight="1">
      <c r="A25" s="38"/>
      <c r="B25" s="38"/>
      <c r="C25" s="38"/>
      <c r="D25" s="38"/>
      <c r="E25" s="38"/>
      <c r="F25" s="38"/>
    </row>
    <row r="26" spans="1:7" ht="31" customHeight="1">
      <c r="A26" s="10"/>
      <c r="B26" s="154" t="s">
        <v>70</v>
      </c>
      <c r="C26" s="154"/>
      <c r="D26" s="154"/>
      <c r="E26" s="38"/>
      <c r="F26" s="38"/>
    </row>
    <row r="27" spans="1:7" ht="31" customHeight="1">
      <c r="A27" s="38"/>
      <c r="B27" s="155" t="s">
        <v>96</v>
      </c>
      <c r="C27" s="155"/>
      <c r="D27" s="155"/>
      <c r="E27" s="38"/>
      <c r="F27" s="38"/>
    </row>
    <row r="28" spans="1:7" ht="31" customHeight="1">
      <c r="A28" s="38"/>
      <c r="B28" s="78"/>
      <c r="C28" s="78"/>
      <c r="D28" s="78"/>
      <c r="E28" s="38"/>
      <c r="F28" s="38"/>
    </row>
    <row r="29" spans="1:7" s="113" customFormat="1" ht="30.75" customHeight="1">
      <c r="B29" s="112" t="s">
        <v>97</v>
      </c>
      <c r="C29" s="112"/>
      <c r="D29" s="116" t="s">
        <v>92</v>
      </c>
    </row>
    <row r="30" spans="1:7" ht="31" customHeight="1">
      <c r="A30" s="38"/>
      <c r="B30" s="38"/>
      <c r="C30" s="38"/>
      <c r="D30" s="38"/>
      <c r="E30" s="38"/>
      <c r="F30" s="38"/>
    </row>
    <row r="31" spans="1:7" ht="50" customHeight="1">
      <c r="B31" s="148" t="s">
        <v>69</v>
      </c>
      <c r="C31" s="148"/>
      <c r="D31" s="148"/>
      <c r="E31" s="38"/>
      <c r="F31" s="38"/>
    </row>
    <row r="32" spans="1:7" ht="31" customHeight="1">
      <c r="A32" s="38"/>
      <c r="B32" s="38"/>
      <c r="C32" s="38"/>
      <c r="D32" s="38"/>
      <c r="E32" s="38"/>
      <c r="F32" s="38"/>
    </row>
    <row r="33" spans="1:6" ht="31" customHeight="1">
      <c r="A33" s="38"/>
      <c r="B33" s="38"/>
      <c r="C33" s="38"/>
      <c r="D33" s="38"/>
      <c r="E33" s="38"/>
      <c r="F33" s="38"/>
    </row>
    <row r="34" spans="1:6" ht="31" customHeight="1">
      <c r="A34" s="38"/>
      <c r="B34" s="38"/>
      <c r="C34" s="38"/>
      <c r="D34" s="38"/>
      <c r="E34" s="38"/>
      <c r="F34" s="38"/>
    </row>
    <row r="35" spans="1:6" ht="31" customHeight="1">
      <c r="A35" s="38"/>
      <c r="B35" s="38"/>
      <c r="C35" s="38"/>
      <c r="D35" s="38"/>
      <c r="E35" s="38"/>
      <c r="F35" s="38"/>
    </row>
    <row r="36" spans="1:6" ht="31" customHeight="1">
      <c r="A36" s="38"/>
      <c r="B36" s="38"/>
      <c r="C36" s="38"/>
      <c r="D36" s="38"/>
      <c r="E36" s="38"/>
      <c r="F36" s="38"/>
    </row>
    <row r="37" spans="1:6" ht="31" customHeight="1">
      <c r="A37" s="38"/>
      <c r="B37" s="38"/>
      <c r="C37" s="38"/>
      <c r="D37" s="38"/>
      <c r="E37" s="38"/>
      <c r="F37" s="38"/>
    </row>
  </sheetData>
  <mergeCells count="6">
    <mergeCell ref="B24:C24"/>
    <mergeCell ref="B26:D26"/>
    <mergeCell ref="B27:D27"/>
    <mergeCell ref="B31:D31"/>
    <mergeCell ref="B5:D5"/>
    <mergeCell ref="B6:D6"/>
  </mergeCells>
  <phoneticPr fontId="20" type="noConversion"/>
  <hyperlinks>
    <hyperlink ref="B31" location="Índice!A1" display="Volver al índice"/>
    <hyperlink ref="D29" location="'3'!A1" display="Siguiente   "/>
    <hyperlink ref="B29" location="'1'!A1" display="  Atrás "/>
  </hyperlinks>
  <pageMargins left="0.70000000000000007" right="0.70000000000000007" top="1.34" bottom="0.75000000000000011" header="0.30000000000000004" footer="0.30000000000000004"/>
  <pageSetup paperSize="9" scale="54" pageOrder="overThenDown" orientation="landscape" horizontalDpi="300" verticalDpi="300"/>
  <headerFooter>
    <oddHeader>&amp;L&amp;"Calibri,Normal"&amp;K000000&amp;G&amp;R&amp;"Roboto Medium,Normal"&amp;K155E89Observatorio de Movilidad Urbana</oddHeader>
  </headerFooter>
  <drawing r:id="rId1"/>
  <legacyDrawingHF r:id="rId2"/>
  <extLst>
    <ext xmlns:mx="http://schemas.microsoft.com/office/mac/excel/2008/main" uri="{64002731-A6B0-56B0-2670-7721B7C09600}">
      <mx:PLV Mode="0" OnePage="0" WScale="10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AF32"/>
  <sheetViews>
    <sheetView showGridLines="0" workbookViewId="0"/>
  </sheetViews>
  <sheetFormatPr baseColWidth="10" defaultColWidth="9.1640625" defaultRowHeight="30" customHeight="1" x14ac:dyDescent="0"/>
  <cols>
    <col min="1" max="1" width="12.83203125" style="8" customWidth="1"/>
    <col min="2" max="2" width="30.83203125" style="8" customWidth="1"/>
    <col min="3" max="3" width="16.83203125" style="8" customWidth="1"/>
    <col min="4" max="4" width="27" style="8" customWidth="1"/>
    <col min="5" max="5" width="17.5" style="8" bestFit="1" customWidth="1"/>
    <col min="6" max="6" width="19.1640625" style="8" customWidth="1"/>
    <col min="7" max="7" width="18" style="8" customWidth="1"/>
    <col min="8" max="8" width="22.83203125" style="8" customWidth="1"/>
    <col min="9" max="16384" width="9.1640625" style="8"/>
  </cols>
  <sheetData>
    <row r="1" spans="1:32" s="81" customFormat="1" ht="30.75" customHeight="1"/>
    <row r="2" spans="1:32" s="81" customFormat="1" ht="62" customHeight="1">
      <c r="A2" s="82"/>
      <c r="B2" s="82"/>
      <c r="C2" s="82"/>
      <c r="G2" s="140" t="s">
        <v>101</v>
      </c>
      <c r="H2" s="140"/>
    </row>
    <row r="3" spans="1:32" s="81" customFormat="1" ht="30.75" customHeight="1">
      <c r="A3" s="82"/>
      <c r="B3" s="82"/>
      <c r="C3" s="82"/>
      <c r="H3" s="83"/>
      <c r="I3" s="83"/>
      <c r="J3" s="83"/>
      <c r="K3" s="83"/>
    </row>
    <row r="4" spans="1:32" s="32" customFormat="1" ht="30" customHeight="1">
      <c r="H4" s="33"/>
      <c r="I4" s="33"/>
      <c r="J4" s="33"/>
      <c r="K4" s="33"/>
      <c r="L4" s="33"/>
      <c r="M4" s="33"/>
      <c r="N4" s="33"/>
      <c r="O4" s="33"/>
      <c r="P4" s="33"/>
      <c r="Q4" s="34"/>
      <c r="R4" s="34"/>
    </row>
    <row r="5" spans="1:32" s="103" customFormat="1" ht="60" customHeight="1">
      <c r="B5" s="162" t="s">
        <v>67</v>
      </c>
      <c r="C5" s="162"/>
      <c r="D5" s="162"/>
      <c r="E5" s="162"/>
      <c r="F5" s="162"/>
      <c r="G5" s="162"/>
      <c r="H5" s="162"/>
      <c r="I5" s="105"/>
      <c r="J5" s="105"/>
      <c r="K5" s="105"/>
      <c r="L5" s="105"/>
      <c r="M5" s="105"/>
      <c r="N5" s="105"/>
      <c r="O5" s="105"/>
      <c r="P5" s="105"/>
      <c r="Q5" s="105"/>
      <c r="R5" s="105"/>
      <c r="S5" s="105"/>
      <c r="T5" s="105"/>
      <c r="U5" s="105"/>
      <c r="V5" s="106"/>
      <c r="W5" s="106"/>
      <c r="X5" s="105"/>
      <c r="Y5" s="105"/>
      <c r="Z5" s="105"/>
      <c r="AA5" s="105"/>
      <c r="AB5" s="105"/>
      <c r="AC5" s="107"/>
      <c r="AD5" s="107"/>
      <c r="AE5" s="107"/>
    </row>
    <row r="6" spans="1:32" s="108" customFormat="1" ht="30" customHeight="1">
      <c r="B6" s="163" t="s">
        <v>93</v>
      </c>
      <c r="C6" s="163"/>
      <c r="D6" s="163"/>
      <c r="E6" s="163"/>
      <c r="F6" s="163"/>
      <c r="G6" s="163"/>
      <c r="H6" s="163"/>
      <c r="I6" s="109"/>
      <c r="J6" s="109"/>
      <c r="K6" s="109"/>
      <c r="L6" s="109"/>
      <c r="M6" s="109"/>
      <c r="N6" s="109"/>
      <c r="O6" s="109"/>
      <c r="P6" s="109"/>
      <c r="Q6" s="109"/>
      <c r="R6" s="110"/>
      <c r="S6" s="110"/>
      <c r="T6" s="110"/>
      <c r="U6" s="110"/>
      <c r="V6" s="106"/>
      <c r="W6" s="106"/>
      <c r="X6" s="110"/>
      <c r="Y6" s="110"/>
      <c r="Z6" s="110"/>
      <c r="AA6" s="110"/>
      <c r="AB6" s="110"/>
      <c r="AC6" s="111"/>
      <c r="AD6" s="111"/>
      <c r="AE6" s="111"/>
      <c r="AF6" s="111"/>
    </row>
    <row r="7" spans="1:32" ht="30" customHeight="1">
      <c r="B7" s="37"/>
    </row>
    <row r="8" spans="1:32" ht="30" customHeight="1">
      <c r="B8" s="158" t="s">
        <v>49</v>
      </c>
      <c r="C8" s="158" t="s">
        <v>63</v>
      </c>
      <c r="D8" s="158" t="s">
        <v>33</v>
      </c>
      <c r="E8" s="158"/>
      <c r="F8" s="158" t="s">
        <v>34</v>
      </c>
      <c r="G8" s="158"/>
      <c r="H8" s="158" t="s">
        <v>74</v>
      </c>
    </row>
    <row r="9" spans="1:32" ht="30" customHeight="1">
      <c r="B9" s="158"/>
      <c r="C9" s="158"/>
      <c r="D9" s="59" t="s">
        <v>52</v>
      </c>
      <c r="E9" s="59" t="s">
        <v>30</v>
      </c>
      <c r="F9" s="59" t="s">
        <v>52</v>
      </c>
      <c r="G9" s="59" t="s">
        <v>30</v>
      </c>
      <c r="H9" s="158"/>
    </row>
    <row r="10" spans="1:32" ht="30" customHeight="1">
      <c r="B10" s="57" t="s">
        <v>0</v>
      </c>
      <c r="C10" s="57" t="s">
        <v>54</v>
      </c>
      <c r="D10" s="58" t="s">
        <v>35</v>
      </c>
      <c r="E10" s="92">
        <v>21.5</v>
      </c>
      <c r="F10" s="58" t="s">
        <v>36</v>
      </c>
      <c r="G10" s="92">
        <v>6.5</v>
      </c>
      <c r="H10" s="93">
        <f>+E10+G10</f>
        <v>28</v>
      </c>
    </row>
    <row r="11" spans="1:32" ht="30" customHeight="1">
      <c r="B11" s="53" t="s">
        <v>1</v>
      </c>
      <c r="C11" s="53" t="s">
        <v>55</v>
      </c>
      <c r="D11" s="54" t="s">
        <v>53</v>
      </c>
      <c r="E11" s="94">
        <v>0</v>
      </c>
      <c r="F11" s="54" t="s">
        <v>37</v>
      </c>
      <c r="G11" s="94">
        <v>84.7</v>
      </c>
      <c r="H11" s="95">
        <f t="shared" ref="H11:H24" si="0">+E11+G11</f>
        <v>84.7</v>
      </c>
    </row>
    <row r="12" spans="1:32" ht="30" customHeight="1">
      <c r="B12" s="52" t="s">
        <v>2</v>
      </c>
      <c r="C12" s="52" t="s">
        <v>56</v>
      </c>
      <c r="D12" s="50"/>
      <c r="E12" s="96">
        <v>16</v>
      </c>
      <c r="F12" s="50" t="s">
        <v>53</v>
      </c>
      <c r="G12" s="96">
        <v>0</v>
      </c>
      <c r="H12" s="97">
        <f t="shared" si="0"/>
        <v>16</v>
      </c>
    </row>
    <row r="13" spans="1:32" ht="30" customHeight="1">
      <c r="B13" s="53" t="s">
        <v>3</v>
      </c>
      <c r="C13" s="53" t="s">
        <v>57</v>
      </c>
      <c r="D13" s="54" t="s">
        <v>53</v>
      </c>
      <c r="E13" s="94">
        <v>0</v>
      </c>
      <c r="F13" s="54" t="s">
        <v>53</v>
      </c>
      <c r="G13" s="94">
        <v>0</v>
      </c>
      <c r="H13" s="95">
        <f t="shared" si="0"/>
        <v>0</v>
      </c>
    </row>
    <row r="14" spans="1:32" ht="30" customHeight="1">
      <c r="B14" s="52" t="s">
        <v>4</v>
      </c>
      <c r="C14" s="52" t="s">
        <v>58</v>
      </c>
      <c r="D14" s="50" t="s">
        <v>38</v>
      </c>
      <c r="E14" s="96">
        <v>153.69999999999999</v>
      </c>
      <c r="F14" s="50" t="s">
        <v>39</v>
      </c>
      <c r="G14" s="96">
        <v>20</v>
      </c>
      <c r="H14" s="97">
        <f t="shared" si="0"/>
        <v>173.7</v>
      </c>
    </row>
    <row r="15" spans="1:32" ht="30" customHeight="1">
      <c r="B15" s="53" t="s">
        <v>5</v>
      </c>
      <c r="C15" s="53" t="s">
        <v>54</v>
      </c>
      <c r="D15" s="54" t="s">
        <v>53</v>
      </c>
      <c r="E15" s="94">
        <v>0</v>
      </c>
      <c r="F15" s="54" t="s">
        <v>40</v>
      </c>
      <c r="G15" s="94">
        <v>72</v>
      </c>
      <c r="H15" s="95">
        <f t="shared" si="0"/>
        <v>72</v>
      </c>
    </row>
    <row r="16" spans="1:32" ht="30" customHeight="1">
      <c r="B16" s="52" t="s">
        <v>6</v>
      </c>
      <c r="C16" s="52" t="s">
        <v>58</v>
      </c>
      <c r="D16" s="50" t="s">
        <v>53</v>
      </c>
      <c r="E16" s="96">
        <v>0</v>
      </c>
      <c r="F16" s="50" t="s">
        <v>53</v>
      </c>
      <c r="G16" s="96">
        <v>0</v>
      </c>
      <c r="H16" s="97">
        <f t="shared" si="0"/>
        <v>0</v>
      </c>
    </row>
    <row r="17" spans="2:8" ht="30" customHeight="1">
      <c r="B17" s="53" t="s">
        <v>7</v>
      </c>
      <c r="C17" s="53" t="s">
        <v>58</v>
      </c>
      <c r="D17" s="54" t="s">
        <v>53</v>
      </c>
      <c r="E17" s="94">
        <v>0</v>
      </c>
      <c r="F17" s="54" t="s">
        <v>41</v>
      </c>
      <c r="G17" s="94">
        <v>15</v>
      </c>
      <c r="H17" s="95">
        <f t="shared" si="0"/>
        <v>15</v>
      </c>
    </row>
    <row r="18" spans="2:8" ht="30" customHeight="1">
      <c r="B18" s="52" t="s">
        <v>8</v>
      </c>
      <c r="C18" s="52" t="s">
        <v>59</v>
      </c>
      <c r="D18" s="50" t="s">
        <v>38</v>
      </c>
      <c r="E18" s="96">
        <v>33.9</v>
      </c>
      <c r="F18" s="50" t="s">
        <v>53</v>
      </c>
      <c r="G18" s="96">
        <v>0</v>
      </c>
      <c r="H18" s="97">
        <f t="shared" si="0"/>
        <v>33.9</v>
      </c>
    </row>
    <row r="19" spans="2:8" ht="30" customHeight="1">
      <c r="B19" s="53" t="s">
        <v>9</v>
      </c>
      <c r="C19" s="53" t="s">
        <v>60</v>
      </c>
      <c r="D19" s="54" t="s">
        <v>53</v>
      </c>
      <c r="E19" s="94">
        <v>0</v>
      </c>
      <c r="F19" s="54" t="s">
        <v>53</v>
      </c>
      <c r="G19" s="94">
        <v>0</v>
      </c>
      <c r="H19" s="95">
        <f t="shared" si="0"/>
        <v>0</v>
      </c>
    </row>
    <row r="20" spans="2:8" ht="30" customHeight="1">
      <c r="B20" s="52" t="s">
        <v>10</v>
      </c>
      <c r="C20" s="52" t="s">
        <v>54</v>
      </c>
      <c r="D20" s="50" t="s">
        <v>42</v>
      </c>
      <c r="E20" s="96">
        <v>32</v>
      </c>
      <c r="F20" s="50" t="s">
        <v>43</v>
      </c>
      <c r="G20" s="96">
        <v>10.5</v>
      </c>
      <c r="H20" s="97">
        <f t="shared" si="0"/>
        <v>42.5</v>
      </c>
    </row>
    <row r="21" spans="2:8" ht="30" customHeight="1">
      <c r="B21" s="53" t="s">
        <v>11</v>
      </c>
      <c r="C21" s="53" t="s">
        <v>54</v>
      </c>
      <c r="D21" s="54" t="s">
        <v>44</v>
      </c>
      <c r="E21" s="94">
        <v>24</v>
      </c>
      <c r="F21" s="54" t="s">
        <v>53</v>
      </c>
      <c r="G21" s="94">
        <v>0</v>
      </c>
      <c r="H21" s="95">
        <f t="shared" si="0"/>
        <v>24</v>
      </c>
    </row>
    <row r="22" spans="2:8" ht="30" customHeight="1">
      <c r="B22" s="52" t="s">
        <v>12</v>
      </c>
      <c r="C22" s="52" t="s">
        <v>61</v>
      </c>
      <c r="D22" s="50" t="s">
        <v>53</v>
      </c>
      <c r="E22" s="96">
        <v>0</v>
      </c>
      <c r="F22" s="50" t="s">
        <v>53</v>
      </c>
      <c r="G22" s="96">
        <v>0</v>
      </c>
      <c r="H22" s="97">
        <f t="shared" si="0"/>
        <v>0</v>
      </c>
    </row>
    <row r="23" spans="2:8" ht="30" customHeight="1">
      <c r="B23" s="53" t="s">
        <v>13</v>
      </c>
      <c r="C23" s="53" t="s">
        <v>62</v>
      </c>
      <c r="D23" s="54" t="s">
        <v>45</v>
      </c>
      <c r="E23" s="94">
        <v>112.6</v>
      </c>
      <c r="F23" s="54" t="s">
        <v>53</v>
      </c>
      <c r="G23" s="94">
        <v>0</v>
      </c>
      <c r="H23" s="95">
        <f t="shared" si="0"/>
        <v>112.6</v>
      </c>
    </row>
    <row r="24" spans="2:8" ht="30" customHeight="1">
      <c r="B24" s="52" t="s">
        <v>14</v>
      </c>
      <c r="C24" s="52" t="s">
        <v>54</v>
      </c>
      <c r="D24" s="50" t="s">
        <v>46</v>
      </c>
      <c r="E24" s="96">
        <v>268</v>
      </c>
      <c r="F24" s="50" t="s">
        <v>47</v>
      </c>
      <c r="G24" s="96">
        <v>33.299999999999997</v>
      </c>
      <c r="H24" s="97">
        <f t="shared" si="0"/>
        <v>301.3</v>
      </c>
    </row>
    <row r="25" spans="2:8" ht="30" customHeight="1">
      <c r="B25" s="159" t="s">
        <v>48</v>
      </c>
      <c r="C25" s="159"/>
      <c r="D25" s="51"/>
      <c r="E25" s="98">
        <f>SUM(E10:E24)</f>
        <v>661.7</v>
      </c>
      <c r="F25" s="99"/>
      <c r="G25" s="98">
        <f>SUM(G10:G24)</f>
        <v>242</v>
      </c>
      <c r="H25" s="98">
        <f>SUM(H10:H24)</f>
        <v>903.7</v>
      </c>
    </row>
    <row r="26" spans="2:8" ht="30" customHeight="1">
      <c r="C26" s="7"/>
      <c r="D26" s="7"/>
      <c r="E26" s="7"/>
      <c r="F26" s="7"/>
      <c r="G26" s="7"/>
      <c r="H26" s="7"/>
    </row>
    <row r="27" spans="2:8" ht="30" customHeight="1">
      <c r="B27" s="161" t="s">
        <v>87</v>
      </c>
      <c r="C27" s="161"/>
      <c r="D27" s="161"/>
      <c r="E27" s="161"/>
      <c r="F27" s="161"/>
      <c r="G27" s="161"/>
      <c r="H27" s="161"/>
    </row>
    <row r="28" spans="2:8" ht="30" customHeight="1">
      <c r="B28" s="79"/>
      <c r="C28" s="79"/>
      <c r="D28" s="79"/>
      <c r="E28" s="79"/>
      <c r="F28" s="79"/>
      <c r="G28" s="79"/>
      <c r="H28" s="79"/>
    </row>
    <row r="29" spans="2:8" s="113" customFormat="1" ht="30.75" customHeight="1">
      <c r="B29" s="112" t="s">
        <v>91</v>
      </c>
      <c r="C29" s="112"/>
      <c r="D29" s="112"/>
      <c r="E29" s="112"/>
      <c r="F29" s="112"/>
      <c r="G29" s="112"/>
      <c r="H29" s="112" t="s">
        <v>94</v>
      </c>
    </row>
    <row r="30" spans="2:8" s="86" customFormat="1" ht="30.75" customHeight="1">
      <c r="B30" s="87"/>
      <c r="D30" s="88"/>
    </row>
    <row r="31" spans="2:8" ht="50" customHeight="1">
      <c r="B31" s="160" t="s">
        <v>69</v>
      </c>
      <c r="C31" s="160"/>
      <c r="D31" s="160"/>
      <c r="E31" s="160"/>
      <c r="F31" s="160"/>
      <c r="G31" s="160"/>
      <c r="H31" s="160"/>
    </row>
    <row r="32" spans="2:8" s="63" customFormat="1" ht="30" customHeight="1">
      <c r="B32" s="64"/>
      <c r="C32" s="64"/>
      <c r="D32" s="64"/>
      <c r="E32" s="64"/>
      <c r="F32" s="64"/>
      <c r="G32" s="64"/>
      <c r="H32" s="64"/>
    </row>
  </sheetData>
  <mergeCells count="11">
    <mergeCell ref="G2:H2"/>
    <mergeCell ref="B31:H31"/>
    <mergeCell ref="B27:H27"/>
    <mergeCell ref="B5:H5"/>
    <mergeCell ref="B6:H6"/>
    <mergeCell ref="H8:H9"/>
    <mergeCell ref="C8:C9"/>
    <mergeCell ref="B25:C25"/>
    <mergeCell ref="B8:B9"/>
    <mergeCell ref="D8:E8"/>
    <mergeCell ref="F8:G8"/>
  </mergeCells>
  <phoneticPr fontId="20" type="noConversion"/>
  <hyperlinks>
    <hyperlink ref="B31" location="Índice!A1" display="Volver al índice"/>
    <hyperlink ref="H29" location="'G1'!A1" display="Siguiente   "/>
    <hyperlink ref="B29" location="'2'!A1" display="  Atrás "/>
  </hyperlinks>
  <pageMargins left="0.70000000000000007" right="0.70000000000000007" top="1.34" bottom="0.75000000000000011" header="0.30000000000000004" footer="0.30000000000000004"/>
  <pageSetup paperSize="9" scale="56" pageOrder="overThenDown" orientation="landscape" horizontalDpi="300" verticalDpi="300"/>
  <headerFooter>
    <oddHeader>&amp;L&amp;"Calibri,Normal"&amp;K000000&amp;G&amp;R&amp;"Roboto Medium,Normal"&amp;K155E89Observatorio de Movilidad Urbana</oddHeader>
  </headerFooter>
  <drawing r:id="rId1"/>
  <legacyDrawingHF r:id="rId2"/>
  <extLst>
    <ext xmlns:mx="http://schemas.microsoft.com/office/mac/excel/2008/main" uri="{64002731-A6B0-56B0-2670-7721B7C09600}">
      <mx:PLV Mode="0" OnePage="0" WScale="10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AE32"/>
  <sheetViews>
    <sheetView showGridLines="0" workbookViewId="0"/>
  </sheetViews>
  <sheetFormatPr baseColWidth="10" defaultColWidth="12.83203125" defaultRowHeight="31" customHeight="1" x14ac:dyDescent="0"/>
  <cols>
    <col min="1" max="8" width="12.83203125" style="8"/>
    <col min="9" max="9" width="10.1640625" style="8" customWidth="1"/>
    <col min="10" max="10" width="4" style="8" customWidth="1"/>
    <col min="11" max="11" width="17.5" style="8" customWidth="1"/>
    <col min="12" max="12" width="19.33203125" style="8" customWidth="1"/>
    <col min="13" max="13" width="18.83203125" style="8" customWidth="1"/>
    <col min="14" max="16384" width="12.83203125" style="8"/>
  </cols>
  <sheetData>
    <row r="1" spans="1:31" s="81" customFormat="1" ht="30.75" customHeight="1"/>
    <row r="2" spans="1:31" s="81" customFormat="1" ht="62" customHeight="1">
      <c r="A2" s="82"/>
      <c r="B2" s="82"/>
      <c r="C2" s="82"/>
      <c r="L2" s="140" t="s">
        <v>101</v>
      </c>
      <c r="M2" s="140"/>
      <c r="N2" s="84"/>
    </row>
    <row r="3" spans="1:31" s="81" customFormat="1" ht="30.75" customHeight="1">
      <c r="A3" s="82"/>
      <c r="B3" s="82"/>
      <c r="C3" s="82"/>
      <c r="H3" s="83"/>
      <c r="I3" s="83"/>
      <c r="J3" s="83"/>
      <c r="K3" s="83"/>
    </row>
    <row r="4" spans="1:31" s="32" customFormat="1" ht="31" customHeight="1">
      <c r="I4" s="33"/>
      <c r="J4" s="33"/>
      <c r="K4" s="33"/>
      <c r="L4" s="33"/>
      <c r="M4" s="33"/>
      <c r="N4" s="33"/>
      <c r="O4" s="33"/>
      <c r="P4" s="34"/>
      <c r="Q4" s="34"/>
    </row>
    <row r="5" spans="1:31" s="103" customFormat="1" ht="60" customHeight="1">
      <c r="B5" s="162" t="s">
        <v>67</v>
      </c>
      <c r="C5" s="162"/>
      <c r="D5" s="162"/>
      <c r="E5" s="162"/>
      <c r="F5" s="162"/>
      <c r="G5" s="162"/>
      <c r="H5" s="162"/>
      <c r="I5" s="162"/>
      <c r="J5" s="162"/>
      <c r="K5" s="162"/>
      <c r="L5" s="162"/>
      <c r="M5" s="162"/>
      <c r="N5" s="105"/>
      <c r="O5" s="105"/>
      <c r="P5" s="105"/>
      <c r="Q5" s="105"/>
      <c r="R5" s="105"/>
      <c r="S5" s="105"/>
      <c r="T5" s="105"/>
      <c r="U5" s="106"/>
      <c r="V5" s="106"/>
      <c r="W5" s="105"/>
      <c r="X5" s="105"/>
      <c r="Y5" s="105"/>
      <c r="Z5" s="105"/>
      <c r="AA5" s="105"/>
      <c r="AB5" s="107"/>
      <c r="AC5" s="107"/>
      <c r="AD5" s="107"/>
    </row>
    <row r="6" spans="1:31" s="108" customFormat="1" ht="31" customHeight="1">
      <c r="B6" s="163" t="s">
        <v>89</v>
      </c>
      <c r="C6" s="163"/>
      <c r="D6" s="163"/>
      <c r="E6" s="163"/>
      <c r="F6" s="163"/>
      <c r="G6" s="163"/>
      <c r="H6" s="163"/>
      <c r="I6" s="163"/>
      <c r="J6" s="163"/>
      <c r="K6" s="163"/>
      <c r="L6" s="163"/>
      <c r="M6" s="163"/>
      <c r="N6" s="109"/>
      <c r="O6" s="109"/>
      <c r="P6" s="109"/>
      <c r="Q6" s="110"/>
      <c r="R6" s="110"/>
      <c r="S6" s="110"/>
      <c r="T6" s="110"/>
      <c r="U6" s="106"/>
      <c r="V6" s="106"/>
      <c r="W6" s="110"/>
      <c r="X6" s="110"/>
      <c r="Y6" s="110"/>
      <c r="Z6" s="110"/>
      <c r="AA6" s="110"/>
      <c r="AB6" s="111"/>
      <c r="AC6" s="111"/>
      <c r="AD6" s="111"/>
      <c r="AE6" s="111"/>
    </row>
    <row r="7" spans="1:31" ht="31" customHeight="1">
      <c r="D7" s="37"/>
    </row>
    <row r="9" spans="1:31" ht="31" customHeight="1">
      <c r="A9" s="7"/>
      <c r="E9" s="7"/>
      <c r="F9" s="7"/>
      <c r="K9" s="158" t="s">
        <v>16</v>
      </c>
      <c r="L9" s="158" t="s">
        <v>76</v>
      </c>
      <c r="M9" s="158"/>
    </row>
    <row r="10" spans="1:31" ht="31" customHeight="1">
      <c r="A10" s="7"/>
      <c r="E10" s="7"/>
      <c r="F10" s="7"/>
      <c r="K10" s="158"/>
      <c r="L10" s="59" t="s">
        <v>85</v>
      </c>
      <c r="M10" s="59" t="s">
        <v>17</v>
      </c>
    </row>
    <row r="11" spans="1:31" ht="31" customHeight="1">
      <c r="A11" s="7"/>
      <c r="E11" s="7"/>
      <c r="F11" s="7"/>
      <c r="K11" s="65" t="s">
        <v>18</v>
      </c>
      <c r="L11" s="67">
        <v>65</v>
      </c>
      <c r="M11" s="69">
        <v>108</v>
      </c>
    </row>
    <row r="12" spans="1:31" ht="31" customHeight="1">
      <c r="A12" s="7"/>
      <c r="E12" s="7"/>
      <c r="F12" s="7"/>
      <c r="K12" s="66" t="s">
        <v>19</v>
      </c>
      <c r="L12" s="68">
        <v>66</v>
      </c>
      <c r="M12" s="70">
        <v>103</v>
      </c>
    </row>
    <row r="13" spans="1:31" ht="31" customHeight="1">
      <c r="A13" s="7"/>
      <c r="E13" s="7"/>
      <c r="F13" s="7"/>
      <c r="K13" s="65" t="s">
        <v>20</v>
      </c>
      <c r="L13" s="67">
        <v>66</v>
      </c>
      <c r="M13" s="69">
        <v>114</v>
      </c>
    </row>
    <row r="14" spans="1:31" ht="31" customHeight="1">
      <c r="A14" s="7"/>
      <c r="E14" s="7"/>
      <c r="F14" s="7"/>
      <c r="K14" s="66" t="s">
        <v>21</v>
      </c>
      <c r="L14" s="68">
        <v>71</v>
      </c>
      <c r="M14" s="70">
        <v>117</v>
      </c>
    </row>
    <row r="15" spans="1:31" ht="31" customHeight="1">
      <c r="A15" s="7"/>
      <c r="E15" s="7"/>
      <c r="F15" s="7"/>
      <c r="K15" s="65" t="s">
        <v>22</v>
      </c>
      <c r="L15" s="67">
        <v>85</v>
      </c>
      <c r="M15" s="69">
        <v>115</v>
      </c>
    </row>
    <row r="16" spans="1:31" ht="31" customHeight="1">
      <c r="A16" s="7"/>
      <c r="E16" s="7"/>
      <c r="F16" s="7"/>
      <c r="K16" s="66" t="s">
        <v>23</v>
      </c>
      <c r="L16" s="68">
        <v>70</v>
      </c>
      <c r="M16" s="70">
        <v>108</v>
      </c>
    </row>
    <row r="17" spans="1:14" ht="31" customHeight="1">
      <c r="A17" s="7"/>
      <c r="E17" s="7"/>
      <c r="F17" s="7"/>
      <c r="K17" s="65" t="s">
        <v>24</v>
      </c>
      <c r="L17" s="67">
        <v>62.333333333333336</v>
      </c>
      <c r="M17" s="69">
        <v>100.16666666666667</v>
      </c>
    </row>
    <row r="18" spans="1:14" ht="31" customHeight="1">
      <c r="A18" s="7"/>
      <c r="E18" s="7"/>
      <c r="F18" s="7"/>
      <c r="K18" s="66" t="s">
        <v>25</v>
      </c>
      <c r="L18" s="68">
        <v>73</v>
      </c>
      <c r="M18" s="70">
        <v>113.58333333333333</v>
      </c>
    </row>
    <row r="19" spans="1:14" ht="31" customHeight="1">
      <c r="A19" s="7"/>
      <c r="E19" s="7"/>
      <c r="F19" s="7"/>
      <c r="K19" s="65" t="s">
        <v>26</v>
      </c>
      <c r="L19" s="67">
        <v>77</v>
      </c>
      <c r="M19" s="69">
        <v>116</v>
      </c>
    </row>
    <row r="20" spans="1:14" ht="31" customHeight="1">
      <c r="A20" s="7"/>
      <c r="E20" s="7"/>
      <c r="F20" s="7"/>
      <c r="K20" s="66" t="s">
        <v>27</v>
      </c>
      <c r="L20" s="68">
        <v>86</v>
      </c>
      <c r="M20" s="70">
        <v>114</v>
      </c>
    </row>
    <row r="21" spans="1:14" ht="31" customHeight="1">
      <c r="A21" s="7"/>
      <c r="B21" s="164" t="s">
        <v>90</v>
      </c>
      <c r="C21" s="164"/>
      <c r="D21" s="164"/>
      <c r="E21" s="164"/>
      <c r="F21" s="164"/>
      <c r="G21" s="164"/>
      <c r="H21" s="164"/>
      <c r="I21" s="164"/>
      <c r="K21" s="65" t="s">
        <v>28</v>
      </c>
      <c r="L21" s="67">
        <v>89</v>
      </c>
      <c r="M21" s="69">
        <v>129</v>
      </c>
    </row>
    <row r="22" spans="1:14" ht="31" customHeight="1">
      <c r="A22" s="7"/>
      <c r="B22" s="80"/>
      <c r="C22" s="80"/>
      <c r="D22" s="80"/>
      <c r="E22" s="80"/>
      <c r="F22" s="80"/>
      <c r="G22" s="80"/>
      <c r="H22" s="80"/>
      <c r="I22" s="80"/>
      <c r="K22" s="66" t="s">
        <v>29</v>
      </c>
      <c r="L22" s="68">
        <v>102</v>
      </c>
      <c r="M22" s="70">
        <v>128</v>
      </c>
    </row>
    <row r="23" spans="1:14" ht="31" customHeight="1">
      <c r="A23" s="7"/>
      <c r="B23" s="80"/>
      <c r="C23" s="80"/>
      <c r="D23" s="80"/>
      <c r="E23" s="80"/>
      <c r="F23" s="80"/>
      <c r="G23" s="80"/>
      <c r="H23" s="80"/>
      <c r="I23" s="80"/>
      <c r="K23" s="89"/>
      <c r="L23" s="90"/>
      <c r="M23" s="91"/>
    </row>
    <row r="24" spans="1:14" s="113" customFormat="1" ht="30.75" customHeight="1">
      <c r="B24" s="112" t="s">
        <v>91</v>
      </c>
      <c r="C24" s="112"/>
      <c r="D24" s="112"/>
      <c r="E24" s="112"/>
      <c r="F24" s="112"/>
      <c r="M24" s="114" t="s">
        <v>92</v>
      </c>
      <c r="N24" s="114"/>
    </row>
    <row r="25" spans="1:14" ht="31" customHeight="1">
      <c r="A25" s="7"/>
    </row>
    <row r="26" spans="1:14" ht="50" customHeight="1">
      <c r="B26" s="160" t="s">
        <v>69</v>
      </c>
      <c r="C26" s="160"/>
      <c r="D26" s="160"/>
      <c r="E26" s="160"/>
      <c r="F26" s="160"/>
      <c r="G26" s="160"/>
      <c r="H26" s="160"/>
      <c r="I26" s="160"/>
      <c r="J26" s="160"/>
      <c r="K26" s="160"/>
      <c r="L26" s="160"/>
      <c r="M26" s="160"/>
    </row>
    <row r="27" spans="1:14" ht="31" customHeight="1">
      <c r="A27" s="7"/>
      <c r="B27" s="7"/>
      <c r="C27" s="7"/>
      <c r="D27" s="7"/>
      <c r="E27" s="7"/>
      <c r="F27" s="7"/>
    </row>
    <row r="28" spans="1:14" ht="31" customHeight="1">
      <c r="B28" s="7"/>
      <c r="C28" s="7"/>
      <c r="D28" s="7"/>
      <c r="E28" s="7"/>
      <c r="F28" s="7"/>
    </row>
    <row r="29" spans="1:14" ht="31" customHeight="1">
      <c r="C29" s="7"/>
      <c r="D29" s="7"/>
      <c r="E29" s="7"/>
      <c r="F29" s="7"/>
    </row>
    <row r="30" spans="1:14" ht="31" customHeight="1">
      <c r="C30" s="7"/>
      <c r="D30" s="7"/>
      <c r="E30" s="7"/>
      <c r="F30" s="7"/>
    </row>
    <row r="31" spans="1:14" ht="31" customHeight="1">
      <c r="C31" s="7"/>
      <c r="D31" s="7"/>
      <c r="E31" s="7"/>
      <c r="F31" s="7"/>
    </row>
    <row r="32" spans="1:14" ht="31" customHeight="1">
      <c r="A32" s="7"/>
      <c r="B32" s="7"/>
      <c r="C32" s="7"/>
      <c r="D32" s="7"/>
      <c r="E32" s="7"/>
      <c r="F32" s="7"/>
    </row>
  </sheetData>
  <mergeCells count="7">
    <mergeCell ref="L2:M2"/>
    <mergeCell ref="B26:M26"/>
    <mergeCell ref="K9:K10"/>
    <mergeCell ref="L9:M9"/>
    <mergeCell ref="B5:M5"/>
    <mergeCell ref="B6:M6"/>
    <mergeCell ref="B21:I21"/>
  </mergeCells>
  <phoneticPr fontId="20" type="noConversion"/>
  <hyperlinks>
    <hyperlink ref="B26" location="Índice!A1" display="Volver al índice"/>
    <hyperlink ref="M24" location="'G2'!A1" display="Siguiente   "/>
    <hyperlink ref="B24" location="'3'!A1" display="  Atrás "/>
    <hyperlink ref="N24" location="'G2'!A1" display="'G2'!A1"/>
  </hyperlinks>
  <pageMargins left="0.70000000000000007" right="0.70000000000000007" top="1.34" bottom="0.75000000000000011" header="0.30000000000000004" footer="0.30000000000000004"/>
  <pageSetup paperSize="9" scale="66" pageOrder="overThenDown" orientation="landscape" horizontalDpi="300" verticalDpi="300"/>
  <headerFooter>
    <oddHeader>&amp;L&amp;"Calibri,Normal"&amp;K000000&amp;G&amp;R&amp;"Roboto Medium,Normal"&amp;K155E89Observatorio de Movilidad Urbana</oddHeader>
  </headerFooter>
  <drawing r:id="rId1"/>
  <legacyDrawingHF r:id="rId2"/>
  <extLst>
    <ext xmlns:mx="http://schemas.microsoft.com/office/mac/excel/2008/main" uri="{64002731-A6B0-56B0-2670-7721B7C09600}">
      <mx:PLV Mode="0" OnePage="0" WScale="10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AD40"/>
  <sheetViews>
    <sheetView showGridLines="0" workbookViewId="0"/>
  </sheetViews>
  <sheetFormatPr baseColWidth="10" defaultColWidth="12.83203125" defaultRowHeight="30" customHeight="1" x14ac:dyDescent="0"/>
  <cols>
    <col min="1" max="10" width="12.83203125" style="8"/>
    <col min="11" max="11" width="25.5" style="8" customWidth="1"/>
    <col min="12" max="12" width="19.6640625" style="8" customWidth="1"/>
    <col min="13" max="13" width="17.6640625" style="8" customWidth="1"/>
    <col min="14" max="16384" width="12.83203125" style="8"/>
  </cols>
  <sheetData>
    <row r="1" spans="1:30" s="81" customFormat="1" ht="30.75" customHeight="1"/>
    <row r="2" spans="1:30" s="81" customFormat="1" ht="62" customHeight="1">
      <c r="A2" s="82"/>
      <c r="B2" s="82"/>
      <c r="C2" s="82"/>
      <c r="L2" s="140" t="s">
        <v>101</v>
      </c>
      <c r="M2" s="140"/>
      <c r="N2" s="84"/>
    </row>
    <row r="3" spans="1:30" s="81" customFormat="1" ht="30.75" customHeight="1">
      <c r="A3" s="82"/>
      <c r="B3" s="82"/>
      <c r="C3" s="82"/>
      <c r="H3" s="83"/>
      <c r="I3" s="83"/>
      <c r="J3" s="83"/>
      <c r="K3" s="83"/>
    </row>
    <row r="4" spans="1:30" s="32" customFormat="1" ht="30" customHeight="1">
      <c r="K4" s="33"/>
      <c r="L4" s="33"/>
      <c r="M4" s="33"/>
      <c r="N4" s="33"/>
      <c r="O4" s="34"/>
      <c r="P4" s="34"/>
    </row>
    <row r="5" spans="1:30" s="103" customFormat="1" ht="60" customHeight="1">
      <c r="C5" s="162" t="s">
        <v>67</v>
      </c>
      <c r="D5" s="162"/>
      <c r="E5" s="162"/>
      <c r="F5" s="162"/>
      <c r="G5" s="162"/>
      <c r="H5" s="162"/>
      <c r="I5" s="162"/>
      <c r="J5" s="162"/>
      <c r="K5" s="162"/>
      <c r="L5" s="162"/>
      <c r="M5" s="162"/>
      <c r="N5" s="104"/>
      <c r="O5" s="104"/>
      <c r="P5" s="104"/>
      <c r="Q5" s="105"/>
      <c r="R5" s="105"/>
      <c r="S5" s="105"/>
      <c r="T5" s="106"/>
      <c r="U5" s="106"/>
      <c r="V5" s="105"/>
      <c r="W5" s="105"/>
      <c r="X5" s="105"/>
      <c r="Y5" s="105"/>
      <c r="Z5" s="105"/>
      <c r="AA5" s="107"/>
      <c r="AB5" s="107"/>
      <c r="AC5" s="107"/>
    </row>
    <row r="6" spans="1:30" s="108" customFormat="1" ht="30" customHeight="1">
      <c r="C6" s="163" t="s">
        <v>86</v>
      </c>
      <c r="D6" s="163"/>
      <c r="E6" s="163"/>
      <c r="F6" s="163"/>
      <c r="G6" s="163"/>
      <c r="H6" s="163"/>
      <c r="I6" s="163"/>
      <c r="J6" s="163"/>
      <c r="K6" s="163"/>
      <c r="L6" s="163"/>
      <c r="M6" s="163"/>
      <c r="N6" s="109"/>
      <c r="O6" s="109"/>
      <c r="P6" s="110"/>
      <c r="Q6" s="110"/>
      <c r="R6" s="110"/>
      <c r="S6" s="110"/>
      <c r="T6" s="106"/>
      <c r="U6" s="106"/>
      <c r="V6" s="110"/>
      <c r="W6" s="110"/>
      <c r="X6" s="110"/>
      <c r="Y6" s="110"/>
      <c r="Z6" s="110"/>
      <c r="AA6" s="111"/>
      <c r="AB6" s="111"/>
      <c r="AC6" s="111"/>
      <c r="AD6" s="111"/>
    </row>
    <row r="7" spans="1:30" ht="30" customHeight="1">
      <c r="E7" s="37"/>
    </row>
    <row r="8" spans="1:30" ht="30" customHeight="1">
      <c r="B8" s="7"/>
      <c r="C8" s="7"/>
      <c r="D8" s="7"/>
      <c r="E8" s="7"/>
      <c r="F8" s="7"/>
      <c r="G8" s="7"/>
      <c r="H8" s="7"/>
      <c r="I8" s="7"/>
    </row>
    <row r="9" spans="1:30" ht="30" customHeight="1">
      <c r="B9" s="7"/>
      <c r="F9" s="7"/>
      <c r="G9" s="7"/>
      <c r="H9" s="7"/>
      <c r="I9" s="7"/>
      <c r="K9" s="158" t="s">
        <v>49</v>
      </c>
      <c r="L9" s="158" t="s">
        <v>30</v>
      </c>
      <c r="M9" s="158"/>
    </row>
    <row r="10" spans="1:30" ht="30" customHeight="1">
      <c r="B10" s="7"/>
      <c r="F10" s="7"/>
      <c r="G10" s="7"/>
      <c r="H10" s="7"/>
      <c r="I10" s="7"/>
      <c r="K10" s="158"/>
      <c r="L10" s="59" t="s">
        <v>31</v>
      </c>
      <c r="M10" s="59" t="s">
        <v>32</v>
      </c>
    </row>
    <row r="11" spans="1:30" ht="30" customHeight="1">
      <c r="B11" s="7"/>
      <c r="F11" s="7"/>
      <c r="G11" s="7"/>
      <c r="H11" s="7"/>
      <c r="I11" s="7"/>
      <c r="K11" s="61" t="s">
        <v>0</v>
      </c>
      <c r="L11" s="74"/>
      <c r="M11" s="71">
        <v>28.1</v>
      </c>
    </row>
    <row r="12" spans="1:30" ht="30" customHeight="1">
      <c r="B12" s="7"/>
      <c r="F12" s="7"/>
      <c r="G12" s="7"/>
      <c r="H12" s="7"/>
      <c r="I12" s="7"/>
      <c r="K12" s="62" t="s">
        <v>1</v>
      </c>
      <c r="L12" s="75"/>
      <c r="M12" s="72"/>
    </row>
    <row r="13" spans="1:30" ht="30" customHeight="1">
      <c r="B13" s="7"/>
      <c r="F13" s="7"/>
      <c r="G13" s="7"/>
      <c r="H13" s="7"/>
      <c r="I13" s="7"/>
      <c r="K13" s="61" t="s">
        <v>2</v>
      </c>
      <c r="L13" s="74">
        <v>47.7</v>
      </c>
      <c r="M13" s="71">
        <f>828+7.4</f>
        <v>835.4</v>
      </c>
    </row>
    <row r="14" spans="1:30" ht="30" customHeight="1">
      <c r="B14" s="7"/>
      <c r="F14" s="7"/>
      <c r="G14" s="7"/>
      <c r="H14" s="7"/>
      <c r="I14" s="7"/>
      <c r="K14" s="62" t="s">
        <v>3</v>
      </c>
      <c r="L14" s="75">
        <v>63.6</v>
      </c>
      <c r="M14" s="72"/>
    </row>
    <row r="15" spans="1:30" ht="30" customHeight="1">
      <c r="B15" s="7"/>
      <c r="F15" s="7"/>
      <c r="G15" s="7"/>
      <c r="H15" s="7"/>
      <c r="I15" s="7"/>
      <c r="K15" s="61" t="s">
        <v>4</v>
      </c>
      <c r="L15" s="74">
        <v>200</v>
      </c>
      <c r="M15" s="71">
        <v>30</v>
      </c>
    </row>
    <row r="16" spans="1:30" ht="30" customHeight="1">
      <c r="B16" s="7"/>
      <c r="F16" s="7"/>
      <c r="G16" s="7"/>
      <c r="H16" s="7"/>
      <c r="I16" s="7"/>
      <c r="K16" s="62" t="s">
        <v>5</v>
      </c>
      <c r="L16" s="75"/>
      <c r="M16" s="72"/>
    </row>
    <row r="17" spans="2:13" ht="30" customHeight="1">
      <c r="B17" s="7"/>
      <c r="F17" s="7"/>
      <c r="G17" s="7"/>
      <c r="H17" s="7"/>
      <c r="I17" s="7"/>
      <c r="K17" s="61" t="s">
        <v>6</v>
      </c>
      <c r="L17" s="74"/>
      <c r="M17" s="71">
        <v>17</v>
      </c>
    </row>
    <row r="18" spans="2:13" ht="30" customHeight="1">
      <c r="B18" s="7"/>
      <c r="F18" s="7"/>
      <c r="G18" s="7"/>
      <c r="H18" s="7"/>
      <c r="I18" s="7"/>
      <c r="K18" s="62" t="s">
        <v>7</v>
      </c>
      <c r="L18" s="75"/>
      <c r="M18" s="72"/>
    </row>
    <row r="19" spans="2:13" ht="30" customHeight="1">
      <c r="B19" s="7"/>
      <c r="F19" s="7"/>
      <c r="G19" s="7"/>
      <c r="H19" s="7"/>
      <c r="I19" s="7"/>
      <c r="K19" s="61" t="s">
        <v>8</v>
      </c>
      <c r="L19" s="74"/>
      <c r="M19" s="71"/>
    </row>
    <row r="20" spans="2:13" ht="30" customHeight="1">
      <c r="B20" s="7"/>
      <c r="F20" s="7"/>
      <c r="G20" s="7"/>
      <c r="H20" s="7"/>
      <c r="I20" s="7"/>
      <c r="K20" s="62" t="s">
        <v>9</v>
      </c>
      <c r="L20" s="75"/>
      <c r="M20" s="72">
        <v>15</v>
      </c>
    </row>
    <row r="21" spans="2:13" ht="30" customHeight="1">
      <c r="B21" s="7"/>
      <c r="F21" s="7"/>
      <c r="G21" s="7"/>
      <c r="H21" s="7"/>
      <c r="I21" s="7"/>
      <c r="K21" s="61" t="s">
        <v>10</v>
      </c>
      <c r="L21" s="74"/>
      <c r="M21" s="71">
        <v>33.799999999999997</v>
      </c>
    </row>
    <row r="22" spans="2:13" ht="30" customHeight="1">
      <c r="B22" s="7"/>
      <c r="F22" s="7"/>
      <c r="G22" s="7"/>
      <c r="H22" s="7"/>
      <c r="I22" s="7"/>
      <c r="K22" s="62" t="s">
        <v>11</v>
      </c>
      <c r="L22" s="75">
        <v>42</v>
      </c>
      <c r="M22" s="72">
        <f>220+16</f>
        <v>236</v>
      </c>
    </row>
    <row r="23" spans="2:13" ht="30" customHeight="1">
      <c r="B23" s="7"/>
      <c r="F23" s="7"/>
      <c r="G23" s="7"/>
      <c r="H23" s="7"/>
      <c r="I23" s="7"/>
      <c r="K23" s="61" t="s">
        <v>12</v>
      </c>
      <c r="L23" s="74"/>
      <c r="M23" s="71">
        <v>5</v>
      </c>
    </row>
    <row r="24" spans="2:13" ht="30" customHeight="1">
      <c r="B24" s="7"/>
      <c r="F24" s="7"/>
      <c r="G24" s="7"/>
      <c r="H24" s="7"/>
      <c r="I24" s="7"/>
      <c r="K24" s="62" t="s">
        <v>13</v>
      </c>
      <c r="L24" s="75">
        <v>85</v>
      </c>
      <c r="M24" s="72"/>
    </row>
    <row r="25" spans="2:13" ht="30" customHeight="1">
      <c r="B25" s="7"/>
      <c r="F25" s="7"/>
      <c r="G25" s="7"/>
      <c r="H25" s="7"/>
      <c r="I25" s="7"/>
      <c r="K25" s="61" t="s">
        <v>14</v>
      </c>
      <c r="L25" s="74">
        <v>61.3</v>
      </c>
      <c r="M25" s="71">
        <v>257.2</v>
      </c>
    </row>
    <row r="26" spans="2:13" ht="30" customHeight="1">
      <c r="B26" s="161" t="s">
        <v>87</v>
      </c>
      <c r="C26" s="161"/>
      <c r="D26" s="161"/>
      <c r="E26" s="161"/>
      <c r="F26" s="161"/>
      <c r="G26" s="161"/>
      <c r="H26" s="161"/>
      <c r="I26" s="161"/>
      <c r="K26" s="60" t="s">
        <v>15</v>
      </c>
      <c r="L26" s="76">
        <f>SUM(L11:L25)</f>
        <v>499.6</v>
      </c>
      <c r="M26" s="73">
        <f>SUM(M11:M25)</f>
        <v>1457.5</v>
      </c>
    </row>
    <row r="27" spans="2:13" ht="30" customHeight="1">
      <c r="B27" s="79"/>
      <c r="C27" s="79"/>
      <c r="D27" s="79"/>
      <c r="E27" s="79"/>
      <c r="F27" s="79"/>
      <c r="G27" s="79"/>
      <c r="H27" s="79"/>
      <c r="I27" s="79"/>
      <c r="K27" s="100"/>
      <c r="L27" s="101"/>
      <c r="M27" s="102"/>
    </row>
    <row r="28" spans="2:13" s="113" customFormat="1" ht="30.75" customHeight="1">
      <c r="B28" s="112" t="s">
        <v>88</v>
      </c>
      <c r="H28" s="165"/>
      <c r="I28" s="165"/>
    </row>
    <row r="29" spans="2:13" ht="30" customHeight="1">
      <c r="B29" s="7"/>
      <c r="C29" s="7"/>
      <c r="D29" s="7"/>
      <c r="E29" s="7"/>
      <c r="F29" s="7"/>
      <c r="G29" s="7"/>
      <c r="H29" s="7"/>
      <c r="I29" s="7"/>
    </row>
    <row r="30" spans="2:13" ht="50" customHeight="1">
      <c r="B30" s="160" t="s">
        <v>69</v>
      </c>
      <c r="C30" s="160"/>
      <c r="D30" s="160"/>
      <c r="E30" s="160"/>
      <c r="F30" s="160"/>
      <c r="G30" s="160"/>
      <c r="H30" s="160"/>
      <c r="I30" s="160"/>
      <c r="J30" s="160"/>
      <c r="K30" s="160"/>
      <c r="L30" s="160"/>
      <c r="M30" s="160"/>
    </row>
    <row r="31" spans="2:13" ht="30" customHeight="1">
      <c r="C31" s="7"/>
      <c r="D31" s="7"/>
      <c r="E31" s="7"/>
      <c r="F31" s="7"/>
      <c r="G31" s="7"/>
      <c r="H31" s="7"/>
      <c r="I31" s="7"/>
    </row>
    <row r="32" spans="2:13" ht="30" customHeight="1">
      <c r="B32" s="49"/>
      <c r="C32" s="7"/>
      <c r="D32" s="7"/>
      <c r="E32" s="7"/>
      <c r="F32" s="7"/>
      <c r="G32" s="7"/>
      <c r="H32" s="7"/>
      <c r="I32" s="7"/>
    </row>
    <row r="33" spans="2:9" ht="30" customHeight="1">
      <c r="C33" s="7"/>
      <c r="D33" s="7"/>
      <c r="E33" s="7"/>
      <c r="F33" s="7"/>
      <c r="G33" s="7"/>
      <c r="H33" s="7"/>
      <c r="I33" s="7"/>
    </row>
    <row r="34" spans="2:9" ht="30" customHeight="1">
      <c r="B34" s="7"/>
      <c r="C34" s="7"/>
      <c r="D34" s="7"/>
      <c r="E34" s="7"/>
      <c r="F34" s="7"/>
      <c r="G34" s="7"/>
      <c r="H34" s="7"/>
      <c r="I34" s="7"/>
    </row>
    <row r="35" spans="2:9" ht="30" customHeight="1">
      <c r="B35" s="7"/>
      <c r="C35" s="7"/>
      <c r="D35" s="7"/>
      <c r="E35" s="7"/>
      <c r="F35" s="7"/>
      <c r="G35" s="7"/>
      <c r="H35" s="7"/>
      <c r="I35" s="7"/>
    </row>
    <row r="36" spans="2:9" ht="30" customHeight="1">
      <c r="B36" s="7"/>
      <c r="C36" s="7"/>
      <c r="D36" s="7"/>
      <c r="E36" s="7"/>
      <c r="F36" s="7"/>
      <c r="G36" s="7"/>
      <c r="H36" s="7"/>
      <c r="I36" s="7"/>
    </row>
    <row r="37" spans="2:9" ht="30" customHeight="1">
      <c r="B37" s="7"/>
      <c r="C37" s="7"/>
      <c r="D37" s="7"/>
      <c r="E37" s="7"/>
      <c r="F37" s="7"/>
      <c r="G37" s="7"/>
      <c r="H37" s="7"/>
      <c r="I37" s="7"/>
    </row>
    <row r="38" spans="2:9" ht="30" customHeight="1">
      <c r="B38" s="7"/>
      <c r="C38" s="7"/>
      <c r="D38" s="7"/>
      <c r="E38" s="7"/>
      <c r="F38" s="7"/>
      <c r="G38" s="7"/>
      <c r="H38" s="7"/>
      <c r="I38" s="7"/>
    </row>
    <row r="39" spans="2:9" ht="30" customHeight="1">
      <c r="B39" s="7"/>
      <c r="C39" s="7"/>
      <c r="D39" s="7"/>
      <c r="E39" s="7"/>
      <c r="F39" s="7"/>
      <c r="G39" s="7"/>
      <c r="H39" s="7"/>
      <c r="I39" s="7"/>
    </row>
    <row r="40" spans="2:9" ht="30" customHeight="1">
      <c r="B40" s="7"/>
      <c r="C40" s="7"/>
      <c r="D40" s="7"/>
      <c r="E40" s="7"/>
      <c r="F40" s="7"/>
      <c r="G40" s="7"/>
      <c r="H40" s="7"/>
      <c r="I40" s="7"/>
    </row>
  </sheetData>
  <mergeCells count="8">
    <mergeCell ref="L2:M2"/>
    <mergeCell ref="H28:I28"/>
    <mergeCell ref="B30:M30"/>
    <mergeCell ref="L9:M9"/>
    <mergeCell ref="K9:K10"/>
    <mergeCell ref="B26:I26"/>
    <mergeCell ref="C5:M5"/>
    <mergeCell ref="C6:M6"/>
  </mergeCells>
  <phoneticPr fontId="20" type="noConversion"/>
  <hyperlinks>
    <hyperlink ref="B30" location="Índice!A1" display="Volver al índice"/>
    <hyperlink ref="B28" location="'G1'!A1" display="  Atrás "/>
  </hyperlinks>
  <pageMargins left="0.70000000000000007" right="0.70000000000000007" top="1.34" bottom="0.75000000000000011" header="0.30000000000000004" footer="0.30000000000000004"/>
  <pageSetup paperSize="9" scale="59" pageOrder="overThenDown" orientation="landscape" horizontalDpi="300" verticalDpi="300"/>
  <headerFooter>
    <oddHeader>&amp;L&amp;"Calibri,Normal"&amp;K000000&amp;G&amp;R&amp;"Roboto Medium,Normal"&amp;K155E89Observatorio de Movilidad Urbana</oddHeader>
  </headerFooter>
  <drawing r:id="rId1"/>
  <legacyDrawingHF r:id="rId2"/>
  <extLst>
    <ext xmlns:mx="http://schemas.microsoft.com/office/mac/excel/2008/main" uri="{64002731-A6B0-56B0-2670-7721B7C09600}">
      <mx:PLV Mode="0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Índice</vt:lpstr>
      <vt:lpstr>1</vt:lpstr>
      <vt:lpstr>2</vt:lpstr>
      <vt:lpstr>3</vt:lpstr>
      <vt:lpstr>G1</vt:lpstr>
      <vt:lpstr>G2</vt:lpstr>
    </vt:vector>
  </TitlesOfParts>
  <Company>CORPORACION ANDINA DE FOMENTO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MMIQUILENA</dc:creator>
  <cp:lastModifiedBy>vivi Mora</cp:lastModifiedBy>
  <cp:lastPrinted>2015-06-18T02:39:40Z</cp:lastPrinted>
  <dcterms:created xsi:type="dcterms:W3CDTF">2010-06-17T23:45:19Z</dcterms:created>
  <dcterms:modified xsi:type="dcterms:W3CDTF">2015-06-18T02:39:45Z</dcterms:modified>
</cp:coreProperties>
</file>